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C:\Users\bshields\Downloads\"/>
    </mc:Choice>
  </mc:AlternateContent>
  <xr:revisionPtr revIDLastSave="0" documentId="8_{A253861C-F2F0-4650-93EE-58654D1EB6D5}" xr6:coauthVersionLast="47" xr6:coauthVersionMax="47" xr10:uidLastSave="{00000000-0000-0000-0000-000000000000}"/>
  <bookViews>
    <workbookView xWindow="574" yWindow="1551" windowWidth="30815" windowHeight="15343" activeTab="6" xr2:uid="{00000000-000D-0000-FFFF-FFFF00000000}"/>
  </bookViews>
  <sheets>
    <sheet name="Input Data" sheetId="1" r:id="rId1"/>
    <sheet name="Coach" sheetId="2" r:id="rId2"/>
    <sheet name="Game Report" sheetId="8" r:id="rId3"/>
    <sheet name="FrontGameCard" sheetId="4" r:id="rId4"/>
    <sheet name="RefBack" sheetId="6" r:id="rId5"/>
    <sheet name="PA" sheetId="9" r:id="rId6"/>
    <sheet name="Clock Operator" sheetId="16" r:id="rId7"/>
  </sheets>
  <definedNames>
    <definedName name="_xlnm.Print_Area" localSheetId="1">Coach!$A$1:$T$38</definedName>
    <definedName name="_xlnm.Print_Area" localSheetId="3">FrontGameCard!$A$1:$U$45</definedName>
    <definedName name="_xlnm.Print_Area" localSheetId="2">'Game Report'!$A$1:$H$49</definedName>
    <definedName name="_xlnm.Print_Area" localSheetId="4">RefBack!$B$1:$V$47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6" i="6" l="1"/>
  <c r="M44" i="6"/>
  <c r="T42" i="6"/>
  <c r="R42" i="6"/>
  <c r="P42" i="6"/>
  <c r="O42" i="6"/>
  <c r="M42" i="6"/>
  <c r="T41" i="6"/>
  <c r="S41" i="6"/>
  <c r="R41" i="6"/>
  <c r="Q41" i="6"/>
  <c r="P41" i="6"/>
  <c r="O41" i="6"/>
  <c r="M41" i="6"/>
  <c r="M39" i="6"/>
  <c r="M38" i="6"/>
  <c r="V37" i="6"/>
  <c r="U37" i="6"/>
  <c r="T37" i="6"/>
  <c r="R37" i="6"/>
  <c r="Q37" i="6"/>
  <c r="P37" i="6"/>
  <c r="M37" i="6"/>
  <c r="V35" i="6"/>
  <c r="U35" i="6"/>
  <c r="T35" i="6"/>
  <c r="R35" i="6"/>
  <c r="Q35" i="6"/>
  <c r="P35" i="6"/>
  <c r="M35" i="6"/>
  <c r="T34" i="6"/>
  <c r="P34" i="6"/>
  <c r="M34" i="6"/>
  <c r="M22" i="6"/>
  <c r="M20" i="6"/>
  <c r="L29" i="4"/>
  <c r="L30" i="4"/>
  <c r="L31" i="4"/>
  <c r="L32" i="4"/>
  <c r="L33" i="4"/>
  <c r="F8" i="8" l="1"/>
  <c r="F9" i="8"/>
  <c r="F10" i="8"/>
  <c r="F11" i="8"/>
  <c r="F7" i="8"/>
  <c r="C63" i="8" l="1"/>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G34" i="2" l="1"/>
  <c r="G35" i="2"/>
  <c r="G33" i="2"/>
  <c r="G32" i="2"/>
  <c r="D54" i="9"/>
  <c r="D52" i="9" l="1"/>
  <c r="D51" i="9"/>
  <c r="N57" i="9"/>
  <c r="N58" i="9"/>
  <c r="N59" i="9"/>
  <c r="N60" i="9"/>
  <c r="N56" i="9"/>
  <c r="I59" i="9"/>
  <c r="I60" i="9"/>
  <c r="I58" i="9"/>
  <c r="I57" i="9"/>
  <c r="I56" i="9"/>
  <c r="G17" i="2" l="1"/>
  <c r="G16" i="2"/>
  <c r="G15" i="2"/>
  <c r="A32" i="2"/>
  <c r="A34" i="2"/>
  <c r="A36" i="2"/>
  <c r="G36" i="2"/>
  <c r="G13" i="2"/>
  <c r="G14" i="2"/>
  <c r="L26" i="4" l="1"/>
  <c r="L3" i="4"/>
  <c r="G28" i="2" l="1"/>
  <c r="G9" i="2"/>
  <c r="Q7" i="4" l="1"/>
  <c r="Q8" i="4"/>
  <c r="Q9" i="4"/>
  <c r="Q10" i="4"/>
  <c r="L5" i="4" l="1"/>
  <c r="L28" i="4" s="1"/>
  <c r="H25" i="6"/>
  <c r="N1" i="2"/>
  <c r="N2" i="2"/>
  <c r="N21" i="2" s="1"/>
  <c r="A7" i="2"/>
  <c r="G7" i="2"/>
  <c r="A8" i="2"/>
  <c r="G8" i="2"/>
  <c r="A11" i="2"/>
  <c r="G11" i="2"/>
  <c r="A12" i="2"/>
  <c r="G12" i="2"/>
  <c r="A13" i="2"/>
  <c r="A15" i="2"/>
  <c r="A17" i="2"/>
  <c r="N20" i="2"/>
  <c r="A26" i="2"/>
  <c r="G26" i="2"/>
  <c r="A27" i="2"/>
  <c r="G27" i="2"/>
  <c r="A30" i="2"/>
  <c r="G30" i="2"/>
  <c r="A31" i="2"/>
  <c r="G31" i="2"/>
  <c r="L1" i="4"/>
  <c r="L2" i="4"/>
  <c r="L6" i="4"/>
  <c r="Q6" i="4"/>
  <c r="L7" i="4"/>
  <c r="L8" i="4"/>
  <c r="L9" i="4"/>
  <c r="L10" i="4"/>
  <c r="S22" i="4"/>
  <c r="L24" i="4"/>
  <c r="L25" i="4"/>
  <c r="Q29" i="4"/>
  <c r="Q30" i="4"/>
  <c r="Q31" i="4"/>
  <c r="Q32" i="4"/>
  <c r="Q33" i="4"/>
  <c r="S44" i="4"/>
  <c r="S45" i="4"/>
  <c r="B7" i="8"/>
  <c r="H7" i="8"/>
  <c r="B8" i="8"/>
  <c r="H8" i="8"/>
  <c r="H9" i="8"/>
  <c r="B10" i="8"/>
  <c r="H10" i="8"/>
  <c r="B11" i="8"/>
  <c r="H11" i="8"/>
  <c r="C14" i="8"/>
  <c r="F16" i="8"/>
  <c r="B1" i="6"/>
  <c r="H1" i="6"/>
  <c r="M1" i="6"/>
  <c r="S1" i="6"/>
  <c r="B2" i="6"/>
  <c r="M2" i="6"/>
  <c r="M10" i="6"/>
  <c r="P10" i="6"/>
  <c r="T10" i="6"/>
  <c r="M11" i="6"/>
  <c r="P11" i="6"/>
  <c r="Q11" i="6"/>
  <c r="R11" i="6"/>
  <c r="T11" i="6"/>
  <c r="U11" i="6"/>
  <c r="V11" i="6"/>
  <c r="M13" i="6"/>
  <c r="P13" i="6"/>
  <c r="Q13" i="6"/>
  <c r="R13" i="6"/>
  <c r="T13" i="6"/>
  <c r="U13" i="6"/>
  <c r="V13" i="6"/>
  <c r="M14" i="6"/>
  <c r="M15" i="6"/>
  <c r="M17" i="6"/>
  <c r="O17" i="6"/>
  <c r="P17" i="6"/>
  <c r="Q17" i="6"/>
  <c r="R17" i="6"/>
  <c r="S17" i="6"/>
  <c r="T17" i="6"/>
  <c r="M18" i="6"/>
  <c r="O18" i="6"/>
  <c r="P18" i="6"/>
  <c r="R18" i="6"/>
  <c r="T18" i="6"/>
  <c r="B25" i="6"/>
  <c r="M25" i="6"/>
  <c r="S25" i="6"/>
  <c r="B26" i="6"/>
  <c r="M26" i="6"/>
</calcChain>
</file>

<file path=xl/sharedStrings.xml><?xml version="1.0" encoding="utf-8"?>
<sst xmlns="http://schemas.openxmlformats.org/spreadsheetml/2006/main" count="414" uniqueCount="164">
  <si>
    <t>BACKGROUND INFORMATION</t>
  </si>
  <si>
    <t>Name</t>
  </si>
  <si>
    <t>Date</t>
  </si>
  <si>
    <t>Time</t>
  </si>
  <si>
    <t>Stadium</t>
  </si>
  <si>
    <t>Referee</t>
  </si>
  <si>
    <t>Umpire</t>
  </si>
  <si>
    <t>Head Linesman</t>
  </si>
  <si>
    <t>Line Judge</t>
  </si>
  <si>
    <t>Back Judge</t>
  </si>
  <si>
    <t>Home Team</t>
  </si>
  <si>
    <t>Visiting Team</t>
  </si>
  <si>
    <t>Home Coach</t>
  </si>
  <si>
    <t>Visiting Coach</t>
  </si>
  <si>
    <t>Change Cells in</t>
  </si>
  <si>
    <t>Blue</t>
  </si>
  <si>
    <t>Foul Called</t>
  </si>
  <si>
    <t>Score</t>
  </si>
  <si>
    <t>Penalties</t>
  </si>
  <si>
    <t>Q</t>
  </si>
  <si>
    <t>Team</t>
  </si>
  <si>
    <t>Penalty</t>
  </si>
  <si>
    <t>No.</t>
  </si>
  <si>
    <t>A/D/O</t>
  </si>
  <si>
    <t>Home Team (short)</t>
  </si>
  <si>
    <t>Visiting Team (short)</t>
  </si>
  <si>
    <t>Captains</t>
  </si>
  <si>
    <t>QB</t>
  </si>
  <si>
    <t>R/L</t>
  </si>
  <si>
    <t>K</t>
  </si>
  <si>
    <t>Outs</t>
  </si>
  <si>
    <t>First Half</t>
  </si>
  <si>
    <t>Second Half</t>
  </si>
  <si>
    <t>Period</t>
  </si>
  <si>
    <t>Player #</t>
  </si>
  <si>
    <t>Toss:</t>
  </si>
  <si>
    <t>W</t>
  </si>
  <si>
    <t>L</t>
  </si>
  <si>
    <t>D</t>
  </si>
  <si>
    <t>R</t>
  </si>
  <si>
    <t>Goal:</t>
  </si>
  <si>
    <t>OT:</t>
  </si>
  <si>
    <t>Odd</t>
  </si>
  <si>
    <t>Even</t>
  </si>
  <si>
    <t>Accept/</t>
  </si>
  <si>
    <t>Player</t>
  </si>
  <si>
    <t>Officials Calling</t>
  </si>
  <si>
    <t>Remaining</t>
  </si>
  <si>
    <t>Number</t>
  </si>
  <si>
    <t>(Position)</t>
  </si>
  <si>
    <t>1  2</t>
  </si>
  <si>
    <t>3  4</t>
  </si>
  <si>
    <t>Ball Locations at Ends of Quarters:</t>
  </si>
  <si>
    <t>Down</t>
  </si>
  <si>
    <t>Ball on</t>
  </si>
  <si>
    <t>1st Qtr.</t>
  </si>
  <si>
    <t>3rd Qtr.</t>
  </si>
  <si>
    <t>Date and Time</t>
  </si>
  <si>
    <t>Decline/</t>
  </si>
  <si>
    <t>Offset</t>
  </si>
  <si>
    <t>A   D   O</t>
  </si>
  <si>
    <t>Distance</t>
  </si>
  <si>
    <t>Home Uniform Color</t>
  </si>
  <si>
    <t>Visiting Uniform Color</t>
  </si>
  <si>
    <t>I  O</t>
  </si>
  <si>
    <t>Home Mascot</t>
  </si>
  <si>
    <t>Visiting Mascot</t>
  </si>
  <si>
    <t>Day of the Week</t>
  </si>
  <si>
    <t>Explanation</t>
  </si>
  <si>
    <t>Put a short form here because the boxes for team names on the game cards are short.</t>
  </si>
  <si>
    <t xml:space="preserve">     for you to run one side through the printer, then</t>
  </si>
  <si>
    <t xml:space="preserve">     the other, then cut</t>
  </si>
  <si>
    <t>Game Report</t>
  </si>
  <si>
    <t>Date:</t>
  </si>
  <si>
    <t>End Time:    _________</t>
  </si>
  <si>
    <t>Day:</t>
  </si>
  <si>
    <t>Total Time:  _________</t>
  </si>
  <si>
    <t>Home:</t>
  </si>
  <si>
    <t>Score:  ______</t>
  </si>
  <si>
    <t>Visitor:</t>
  </si>
  <si>
    <t>Game Played At:</t>
  </si>
  <si>
    <t>Game Assigned by:</t>
  </si>
  <si>
    <t>Overtime:</t>
  </si>
  <si>
    <t>Yes   or   No</t>
  </si>
  <si>
    <t>OT Periods:  _____</t>
  </si>
  <si>
    <t>Quarter</t>
  </si>
  <si>
    <t>Start Time:   _________</t>
  </si>
  <si>
    <t xml:space="preserve">     blank.</t>
  </si>
  <si>
    <t>1.  If you don't know the teams' colors, just leave them</t>
  </si>
  <si>
    <t>Position</t>
  </si>
  <si>
    <t>Off / Def</t>
  </si>
  <si>
    <t>Kick / Rec</t>
  </si>
  <si>
    <t>O      D               K      R</t>
  </si>
  <si>
    <t>Classification</t>
  </si>
  <si>
    <t>O/D/K/R</t>
  </si>
  <si>
    <t>Commissioner Phone 1</t>
  </si>
  <si>
    <t>Commissioner Phone 2</t>
  </si>
  <si>
    <t>Commissioner E-mail</t>
  </si>
  <si>
    <t>Officials Supervisor</t>
  </si>
  <si>
    <t>Supervisor Phone 1</t>
  </si>
  <si>
    <t>Supervisor Phone 2</t>
  </si>
  <si>
    <t>Supervisor E-mail</t>
  </si>
  <si>
    <t>Conference</t>
  </si>
  <si>
    <t/>
  </si>
  <si>
    <t>White</t>
  </si>
  <si>
    <t>Keith Morgan</t>
  </si>
  <si>
    <t>2nd Half</t>
  </si>
  <si>
    <t>1st Half</t>
  </si>
  <si>
    <t>R     U     HL     LJ     BJ</t>
  </si>
  <si>
    <t>KHSAA</t>
  </si>
  <si>
    <t>Central Kentucky Foootball Officials Association</t>
  </si>
  <si>
    <t>Please share your entire game or selected plays on HUDL.  Our officiating "team" is called Central Kentucky Football Officials Association.</t>
  </si>
  <si>
    <t>Julian Tackett, Commissioner</t>
  </si>
  <si>
    <t>Brandon Shields</t>
  </si>
  <si>
    <t xml:space="preserve">     </t>
  </si>
  <si>
    <t>2.  FrontGameCard and BackGameCard are set up</t>
  </si>
  <si>
    <t>Notes for those using this form:</t>
  </si>
  <si>
    <t>1  2  3  4  OT</t>
  </si>
  <si>
    <t>Game Officials:</t>
  </si>
  <si>
    <t>CKFOA 5-Man Whole-Game Package</t>
  </si>
  <si>
    <t xml:space="preserve">            - Game clock stops until the next snap</t>
  </si>
  <si>
    <t xml:space="preserve">            - Play clock is set to 40 and starts automatically a couple of seconds after the incompletion</t>
  </si>
  <si>
    <t xml:space="preserve">        2. Incompletion: On 3rd &amp; 5, there is an incomplete pass:</t>
  </si>
  <si>
    <t xml:space="preserve">            - Game clock stops when the play ends and will start when the referee winds the clock (without whistle)</t>
  </si>
  <si>
    <t xml:space="preserve">            - Play clock is set to 40 and starts automatically a couple of seconds after the runner is down</t>
  </si>
  <si>
    <t xml:space="preserve">        1. Run that gains a first down:</t>
  </si>
  <si>
    <t>The game clock and the 40-second play clock will often not be running at the same time.  Examples are:</t>
  </si>
  <si>
    <t>A two-handed overhead pumping motion indicates the officials want the play clock set to 40 seconds</t>
  </si>
  <si>
    <t>If the officials cannot get the ball spotted promptly and there is less than ~20 seconds remaining on the 40-second play clock, the officials may choose to “pump up” the play clock to 25 seconds. If a running 40-second play clock is pumped up to 25, the play clock should continue to run after the reset (in other words immediately count down from 25).</t>
  </si>
  <si>
    <t>A one-handed overhead pumping motion indicates the officials want the play clock reset to 25 seconds</t>
  </si>
  <si>
    <t xml:space="preserve">Resetting the Play Clock
</t>
  </si>
  <si>
    <t>When the play clock is set to 25 seconds, it will start on
the referee’s ready-for-play signal (chopping motion with whistle)</t>
  </si>
  <si>
    <t>The 40-second play clock should start a couple of seconds
after the play is over. The couple of seconds gives the play clock operator time to makes sure there is not an official’s stoppage. If the play clock operator forgets to start the play clock, the officials will use a chopping
motion as a reminder</t>
  </si>
  <si>
    <r>
      <rPr>
        <b/>
        <i/>
        <sz val="10"/>
        <color rgb="FF404040"/>
        <rFont val="Times New Roman"/>
        <family val="1"/>
      </rPr>
      <t>Note: 25-second trumps 40-second</t>
    </r>
  </si>
  <si>
    <t>Note: 40-second rules still apply when the offense gains
a first down even though the game clock stops</t>
  </si>
  <si>
    <t>25-Second Play Clock</t>
  </si>
  <si>
    <t>40-Second Play Clock</t>
  </si>
  <si>
    <t>Play Clock:</t>
  </si>
  <si>
    <r>
      <rPr>
        <b/>
        <sz val="14"/>
        <color theme="1"/>
        <rFont val="Times New Roman"/>
        <family val="1"/>
      </rPr>
      <t xml:space="preserve">Game Clock: </t>
    </r>
    <r>
      <rPr>
        <sz val="12"/>
        <color theme="1"/>
        <rFont val="Times New Roman"/>
        <family val="1"/>
      </rPr>
      <t>The referee is responsible for starting the game clock.  All officials are responsible for stopping the game clock</t>
    </r>
  </si>
  <si>
    <r>
      <rPr>
        <b/>
        <sz val="14"/>
        <color theme="1"/>
        <rFont val="Times New Roman"/>
        <family val="1"/>
      </rPr>
      <t>Charged Time-outs:</t>
    </r>
    <r>
      <rPr>
        <sz val="12"/>
        <color theme="1"/>
        <rFont val="Times New Roman"/>
        <family val="1"/>
      </rPr>
      <t xml:space="preserve"> All charge time-outs are 1 minute</t>
    </r>
  </si>
  <si>
    <r>
      <rPr>
        <b/>
        <sz val="14"/>
        <color theme="1"/>
        <rFont val="Times New Roman"/>
        <family val="1"/>
      </rPr>
      <t>Mandatory Warm-up Period:</t>
    </r>
    <r>
      <rPr>
        <sz val="12"/>
        <color theme="1"/>
        <rFont val="Times New Roman"/>
        <family val="1"/>
      </rPr>
      <t xml:space="preserve"> 3 Minutes. Immediately after halftime concludes, reset and start the clock</t>
    </r>
  </si>
  <si>
    <r>
      <rPr>
        <b/>
        <sz val="14"/>
        <color theme="1"/>
        <rFont val="Times New Roman"/>
        <family val="1"/>
      </rPr>
      <t>Halftime:</t>
    </r>
    <r>
      <rPr>
        <sz val="12"/>
        <color theme="1"/>
        <rFont val="Times New Roman"/>
        <family val="1"/>
      </rPr>
      <t xml:space="preserve"> 15 minutes is normal. May be increased to 20 minutes, provided opponents have been notified no later that 5 minutes prior to the game. Once first half has concluded, place time on the clock and wait for referee's signal</t>
    </r>
  </si>
  <si>
    <r>
      <rPr>
        <b/>
        <sz val="14"/>
        <color theme="1"/>
        <rFont val="Times New Roman"/>
        <family val="1"/>
      </rPr>
      <t>Quarters:</t>
    </r>
    <r>
      <rPr>
        <sz val="14"/>
        <color theme="1"/>
        <rFont val="Times New Roman"/>
        <family val="1"/>
      </rPr>
      <t xml:space="preserve"> </t>
    </r>
    <r>
      <rPr>
        <sz val="12"/>
        <color theme="1"/>
        <rFont val="Times New Roman"/>
        <family val="1"/>
      </rPr>
      <t>Four quarters with a duration of 12 minutes</t>
    </r>
  </si>
  <si>
    <t>with 40/25 Play Clock</t>
  </si>
  <si>
    <r>
      <rPr>
        <b/>
        <sz val="14"/>
        <color theme="1"/>
        <rFont val="Times New Roman"/>
        <family val="1"/>
      </rPr>
      <t xml:space="preserve">Intermission: </t>
    </r>
    <r>
      <rPr>
        <sz val="12"/>
        <color theme="1"/>
        <rFont val="Times New Roman"/>
        <family val="1"/>
      </rPr>
      <t>2 minute between quarters for changing goals</t>
    </r>
  </si>
  <si>
    <t>Chris Turley</t>
  </si>
  <si>
    <t>Joe Ammerman</t>
  </si>
  <si>
    <t>Timing Instructions</t>
  </si>
  <si>
    <t>Game Cards, Coaches Cards, PA Cards, Individual Game Reports, Clock Operator Instructions</t>
  </si>
  <si>
    <t>Aaron Haney</t>
  </si>
  <si>
    <t>Friday</t>
  </si>
  <si>
    <t xml:space="preserve">Regular plays where the offense keeps the ball andnothing else of consequence happens:
•  Ball carrier tackled in bounds
•  Ball carrier goes out of bounds
•  Incomplete pass
•  Offense awarded first down   
•  Equipment repair
•  Defensive injury                                         </t>
  </si>
  <si>
    <t>When there is an official's stoppage to deal with several situations such as:                                                                                      
•  Change of possession
•  Penalty Administration
•  Timeout 
•  Scoring play
•  Start of each period
•  Offensive injury</t>
  </si>
  <si>
    <t>Jaron Givens</t>
  </si>
  <si>
    <t>8/30/2024</t>
  </si>
  <si>
    <t>Montgomery County</t>
  </si>
  <si>
    <t>Indians</t>
  </si>
  <si>
    <t>Michael Caba</t>
  </si>
  <si>
    <t>Mason County</t>
  </si>
  <si>
    <t>Royals</t>
  </si>
  <si>
    <t>Joseph Wynn</t>
  </si>
  <si>
    <t>Montgomery Co</t>
  </si>
  <si>
    <t>Mason Co</t>
  </si>
  <si>
    <r>
      <rPr>
        <b/>
        <sz val="14"/>
        <color theme="1"/>
        <rFont val="Times New Roman"/>
        <family val="1"/>
      </rPr>
      <t>Running Clock Provisions:</t>
    </r>
    <r>
      <rPr>
        <sz val="12"/>
        <color theme="1"/>
        <rFont val="Times New Roman"/>
        <family val="1"/>
      </rPr>
      <t xml:space="preserve"> Initiated once there is a</t>
    </r>
    <r>
      <rPr>
        <b/>
        <sz val="12"/>
        <color theme="1"/>
        <rFont val="Times New Roman"/>
        <family val="1"/>
      </rPr>
      <t xml:space="preserve"> thirty-five (35)</t>
    </r>
    <r>
      <rPr>
        <sz val="12"/>
        <color theme="1"/>
        <rFont val="Times New Roman"/>
        <family val="1"/>
      </rPr>
      <t xml:space="preserve"> point differential or by mutual agreement of both coaches. Once implemented, it will remain inforce for the duration of the game regardless of the point differential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</si>
</sst>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409]h:mm:ss\ AM/PM;@"/>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4"/>
      <name val="Arial"/>
      <family val="2"/>
    </font>
    <font>
      <sz val="16"/>
      <name val="Arial"/>
      <family val="2"/>
    </font>
    <font>
      <sz val="10"/>
      <color indexed="12"/>
      <name val="Arial"/>
      <family val="2"/>
    </font>
    <font>
      <b/>
      <sz val="10"/>
      <name val="Arial"/>
      <family val="2"/>
    </font>
    <font>
      <b/>
      <sz val="14"/>
      <name val="Arial"/>
      <family val="2"/>
    </font>
    <font>
      <sz val="18"/>
      <name val="Arial"/>
      <family val="2"/>
    </font>
    <font>
      <sz val="12"/>
      <name val="Arial"/>
      <family val="2"/>
    </font>
    <font>
      <b/>
      <sz val="12"/>
      <name val="Arial"/>
      <family val="2"/>
    </font>
    <font>
      <u/>
      <sz val="10"/>
      <color indexed="12"/>
      <name val="Arial"/>
      <family val="2"/>
    </font>
    <font>
      <sz val="10"/>
      <name val="Arial"/>
      <family val="2"/>
    </font>
    <font>
      <b/>
      <i/>
      <sz val="10"/>
      <name val="Arial"/>
      <family val="2"/>
    </font>
    <font>
      <b/>
      <i/>
      <sz val="12"/>
      <name val="Arial"/>
      <family val="2"/>
    </font>
    <font>
      <b/>
      <sz val="18"/>
      <name val="Arial"/>
      <family val="2"/>
    </font>
    <font>
      <b/>
      <sz val="16"/>
      <name val="Arial"/>
      <family val="2"/>
    </font>
    <font>
      <sz val="10"/>
      <name val="Arial"/>
      <family val="2"/>
    </font>
    <font>
      <b/>
      <i/>
      <sz val="12"/>
      <name val="Rockwell"/>
      <family val="1"/>
    </font>
    <font>
      <b/>
      <i/>
      <sz val="24"/>
      <name val="Engravers MT"/>
      <family val="1"/>
    </font>
    <font>
      <b/>
      <sz val="8"/>
      <name val="Arial"/>
      <family val="2"/>
    </font>
    <font>
      <b/>
      <sz val="20"/>
      <name val="Arial"/>
      <family val="2"/>
    </font>
    <font>
      <sz val="20"/>
      <name val="Arial"/>
      <family val="2"/>
    </font>
    <font>
      <b/>
      <i/>
      <sz val="20"/>
      <name val="Arial"/>
      <family val="2"/>
    </font>
    <font>
      <b/>
      <i/>
      <sz val="18"/>
      <name val="Arial"/>
      <family val="2"/>
    </font>
    <font>
      <i/>
      <u/>
      <sz val="10"/>
      <color theme="9" tint="-0.249977111117893"/>
      <name val="Arial"/>
      <family val="2"/>
    </font>
    <font>
      <sz val="10"/>
      <color theme="9" tint="-0.249977111117893"/>
      <name val="Arial"/>
      <family val="2"/>
    </font>
    <font>
      <b/>
      <sz val="16"/>
      <color indexed="12"/>
      <name val="Arial"/>
      <family val="2"/>
    </font>
    <font>
      <sz val="11"/>
      <color theme="1"/>
      <name val="Calibri"/>
      <family val="2"/>
      <scheme val="minor"/>
    </font>
    <font>
      <sz val="14"/>
      <color theme="1"/>
      <name val="Times New Roman"/>
      <family val="1"/>
    </font>
    <font>
      <b/>
      <sz val="14"/>
      <color theme="1"/>
      <name val="Times New Roman"/>
      <family val="1"/>
    </font>
    <font>
      <sz val="10"/>
      <color rgb="FF000000"/>
      <name val="Times New Roman"/>
      <family val="1"/>
    </font>
    <font>
      <b/>
      <sz val="12"/>
      <color rgb="FF000000"/>
      <name val="Times New Roman"/>
      <family val="1"/>
    </font>
    <font>
      <b/>
      <sz val="12"/>
      <color rgb="FF2E5395"/>
      <name val="Times New Roman"/>
      <family val="1"/>
    </font>
    <font>
      <sz val="10"/>
      <name val="Times New Roman"/>
      <family val="1"/>
    </font>
    <font>
      <b/>
      <i/>
      <sz val="10"/>
      <name val="Times New Roman"/>
      <family val="1"/>
    </font>
    <font>
      <b/>
      <i/>
      <sz val="10"/>
      <color rgb="FF404040"/>
      <name val="Times New Roman"/>
      <family val="1"/>
    </font>
    <font>
      <b/>
      <sz val="12"/>
      <color theme="4" tint="-0.249977111117893"/>
      <name val="Times New Roman"/>
      <family val="1"/>
    </font>
    <font>
      <sz val="12"/>
      <color theme="1"/>
      <name val="Times New Roman"/>
      <family val="1"/>
    </font>
    <font>
      <b/>
      <sz val="12"/>
      <color theme="1"/>
      <name val="Times New Roman"/>
      <family val="1"/>
    </font>
    <font>
      <b/>
      <sz val="20"/>
      <name val="Times New Roman"/>
      <family val="1"/>
    </font>
    <font>
      <b/>
      <i/>
      <sz val="14"/>
      <name val="Arial"/>
      <family val="2"/>
    </font>
    <font>
      <b/>
      <sz val="8"/>
      <color rgb="FF444444"/>
      <name val="Verdana"/>
      <family val="2"/>
    </font>
  </fonts>
  <fills count="12">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rgb="FFCCFFFF"/>
        <bgColor indexed="64"/>
      </patternFill>
    </fill>
  </fills>
  <borders count="64">
    <border>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0">
    <xf numFmtId="0" fontId="0" fillId="0" borderId="0"/>
    <xf numFmtId="0" fontId="14" fillId="0" borderId="0" applyNumberFormat="0" applyFill="0" applyBorder="0" applyAlignment="0" applyProtection="0">
      <alignment vertical="top"/>
      <protection locked="0"/>
    </xf>
    <xf numFmtId="0" fontId="31" fillId="0" borderId="0"/>
    <xf numFmtId="0" fontId="31" fillId="0" borderId="0"/>
    <xf numFmtId="0" fontId="34" fillId="0" borderId="0"/>
    <xf numFmtId="0" fontId="3" fillId="0" borderId="0"/>
    <xf numFmtId="0" fontId="4" fillId="0" borderId="0"/>
    <xf numFmtId="0" fontId="34" fillId="0" borderId="0"/>
    <xf numFmtId="0" fontId="2" fillId="0" borderId="0"/>
    <xf numFmtId="0" fontId="1" fillId="0" borderId="0"/>
  </cellStyleXfs>
  <cellXfs count="401">
    <xf numFmtId="0" fontId="0" fillId="0" borderId="0" xfId="0"/>
    <xf numFmtId="0" fontId="6" fillId="0" borderId="0" xfId="0" applyFont="1"/>
    <xf numFmtId="0" fontId="8" fillId="0" borderId="0" xfId="0" applyFont="1"/>
    <xf numFmtId="0" fontId="9" fillId="0" borderId="0" xfId="0" applyFont="1"/>
    <xf numFmtId="0" fontId="0" fillId="0" borderId="2" xfId="0" applyBorder="1"/>
    <xf numFmtId="0" fontId="0" fillId="0" borderId="3" xfId="0" applyBorder="1"/>
    <xf numFmtId="0" fontId="13" fillId="0" borderId="0" xfId="0" applyFont="1" applyAlignment="1">
      <alignment horizontal="centerContinuous"/>
    </xf>
    <xf numFmtId="0" fontId="0" fillId="0" borderId="30" xfId="0" applyBorder="1"/>
    <xf numFmtId="0" fontId="0" fillId="0" borderId="22" xfId="0" applyBorder="1"/>
    <xf numFmtId="0" fontId="6" fillId="0" borderId="22" xfId="0" applyFont="1" applyBorder="1"/>
    <xf numFmtId="0" fontId="0" fillId="0" borderId="31" xfId="0" applyBorder="1"/>
    <xf numFmtId="0" fontId="0" fillId="0" borderId="33" xfId="0" applyBorder="1"/>
    <xf numFmtId="0" fontId="6" fillId="0" borderId="2" xfId="0" applyFont="1" applyBorder="1"/>
    <xf numFmtId="0" fontId="0" fillId="0" borderId="34" xfId="0" applyBorder="1"/>
    <xf numFmtId="0" fontId="11" fillId="0" borderId="0" xfId="0" applyFont="1"/>
    <xf numFmtId="0" fontId="6" fillId="0" borderId="3" xfId="0" applyFont="1" applyBorder="1"/>
    <xf numFmtId="0" fontId="0" fillId="0" borderId="13" xfId="0" applyBorder="1"/>
    <xf numFmtId="0" fontId="0" fillId="0" borderId="14" xfId="0" applyBorder="1"/>
    <xf numFmtId="0" fontId="15" fillId="0" borderId="13" xfId="0" applyFont="1" applyBorder="1"/>
    <xf numFmtId="0" fontId="15" fillId="0" borderId="3" xfId="0" applyFont="1" applyBorder="1"/>
    <xf numFmtId="0" fontId="15" fillId="0" borderId="14" xfId="0" applyFont="1" applyBorder="1"/>
    <xf numFmtId="0" fontId="15" fillId="0" borderId="0" xfId="0" applyFont="1"/>
    <xf numFmtId="0" fontId="0" fillId="0" borderId="35" xfId="0" applyBorder="1"/>
    <xf numFmtId="0" fontId="0" fillId="0" borderId="37" xfId="0" applyBorder="1"/>
    <xf numFmtId="0" fontId="0" fillId="2" borderId="0" xfId="0" applyFill="1"/>
    <xf numFmtId="0" fontId="7" fillId="0" borderId="0" xfId="0" applyFont="1" applyAlignment="1">
      <alignment horizontal="centerContinuous"/>
    </xf>
    <xf numFmtId="0" fontId="9" fillId="2" borderId="0" xfId="0" applyFont="1" applyFill="1"/>
    <xf numFmtId="0" fontId="0" fillId="0" borderId="38" xfId="0" applyBorder="1"/>
    <xf numFmtId="0" fontId="8" fillId="3" borderId="29" xfId="0" applyFont="1" applyFill="1" applyBorder="1"/>
    <xf numFmtId="0" fontId="8" fillId="3" borderId="6" xfId="0" applyFont="1" applyFill="1" applyBorder="1"/>
    <xf numFmtId="0" fontId="8" fillId="3" borderId="5" xfId="0" applyFont="1" applyFill="1" applyBorder="1"/>
    <xf numFmtId="0" fontId="10" fillId="0" borderId="0" xfId="0" applyFont="1"/>
    <xf numFmtId="0" fontId="13" fillId="0" borderId="4" xfId="0" applyFont="1" applyBorder="1" applyAlignment="1">
      <alignment horizontal="center"/>
    </xf>
    <xf numFmtId="0" fontId="13" fillId="0" borderId="4" xfId="0" applyFont="1" applyBorder="1" applyAlignment="1">
      <alignment horizontal="center" vertical="center"/>
    </xf>
    <xf numFmtId="0" fontId="13" fillId="4" borderId="38" xfId="0" applyFont="1" applyFill="1" applyBorder="1" applyAlignment="1">
      <alignment vertical="center"/>
    </xf>
    <xf numFmtId="0" fontId="13" fillId="4" borderId="0" xfId="0" applyFont="1" applyFill="1" applyAlignment="1">
      <alignment vertical="center"/>
    </xf>
    <xf numFmtId="0" fontId="15" fillId="0" borderId="38" xfId="0" applyFont="1" applyBorder="1"/>
    <xf numFmtId="0" fontId="15" fillId="3" borderId="5" xfId="0" applyFont="1" applyFill="1" applyBorder="1"/>
    <xf numFmtId="0" fontId="13" fillId="0" borderId="4" xfId="0" applyFont="1" applyBorder="1" applyAlignment="1">
      <alignment horizontal="center" vertical="center" wrapText="1"/>
    </xf>
    <xf numFmtId="0" fontId="20" fillId="0" borderId="0" xfId="0" applyFont="1"/>
    <xf numFmtId="0" fontId="8" fillId="3" borderId="29" xfId="0" quotePrefix="1" applyFont="1" applyFill="1" applyBorder="1"/>
    <xf numFmtId="0" fontId="14" fillId="3" borderId="29" xfId="1" applyFill="1" applyBorder="1" applyAlignment="1" applyProtection="1"/>
    <xf numFmtId="0" fontId="14" fillId="3" borderId="6" xfId="1" applyFill="1" applyBorder="1" applyAlignment="1" applyProtection="1"/>
    <xf numFmtId="0" fontId="9" fillId="0" borderId="3" xfId="0" applyFont="1" applyBorder="1"/>
    <xf numFmtId="0" fontId="10" fillId="0" borderId="3" xfId="0" applyFont="1" applyBorder="1"/>
    <xf numFmtId="0" fontId="9" fillId="0" borderId="14" xfId="0" applyFont="1" applyBorder="1"/>
    <xf numFmtId="0" fontId="21" fillId="0" borderId="0" xfId="0" applyFont="1" applyAlignment="1">
      <alignment horizontal="centerContinuous"/>
    </xf>
    <xf numFmtId="0" fontId="15" fillId="0" borderId="30" xfId="0" applyFont="1" applyBorder="1"/>
    <xf numFmtId="0" fontId="9" fillId="5" borderId="14" xfId="0" applyFont="1" applyFill="1" applyBorder="1" applyAlignment="1">
      <alignment horizontal="center" vertical="center"/>
    </xf>
    <xf numFmtId="49" fontId="8" fillId="3" borderId="5" xfId="0" applyNumberFormat="1" applyFont="1" applyFill="1" applyBorder="1"/>
    <xf numFmtId="0" fontId="13" fillId="0" borderId="31" xfId="0" applyFont="1" applyBorder="1" applyAlignment="1">
      <alignment horizontal="right"/>
    </xf>
    <xf numFmtId="0" fontId="0" fillId="0" borderId="41" xfId="0" applyBorder="1"/>
    <xf numFmtId="0" fontId="5" fillId="0" borderId="41" xfId="0" applyFont="1" applyBorder="1" applyAlignment="1">
      <alignment horizontal="right" vertical="top"/>
    </xf>
    <xf numFmtId="0" fontId="22" fillId="0" borderId="0" xfId="0" applyFont="1" applyAlignment="1">
      <alignment vertical="center"/>
    </xf>
    <xf numFmtId="165" fontId="8" fillId="3" borderId="29" xfId="0" applyNumberFormat="1" applyFont="1" applyFill="1" applyBorder="1"/>
    <xf numFmtId="0" fontId="23" fillId="0" borderId="4" xfId="0" applyFont="1" applyBorder="1"/>
    <xf numFmtId="0" fontId="10" fillId="8" borderId="3" xfId="0" applyFont="1" applyFill="1" applyBorder="1"/>
    <xf numFmtId="0" fontId="9" fillId="8" borderId="3" xfId="0" applyFont="1" applyFill="1" applyBorder="1"/>
    <xf numFmtId="0" fontId="9" fillId="8" borderId="14" xfId="0" applyFont="1" applyFill="1" applyBorder="1"/>
    <xf numFmtId="0" fontId="13" fillId="7" borderId="4" xfId="0" applyFont="1" applyFill="1" applyBorder="1" applyAlignment="1">
      <alignment horizontal="center"/>
    </xf>
    <xf numFmtId="0" fontId="13" fillId="7" borderId="4" xfId="0" applyFont="1" applyFill="1" applyBorder="1" applyAlignment="1">
      <alignment horizontal="center" vertical="center" wrapText="1"/>
    </xf>
    <xf numFmtId="0" fontId="13" fillId="7" borderId="4" xfId="0" applyFont="1" applyFill="1" applyBorder="1" applyAlignment="1">
      <alignment horizontal="center" vertical="center"/>
    </xf>
    <xf numFmtId="0" fontId="10" fillId="0" borderId="42" xfId="0" applyFont="1" applyBorder="1" applyAlignment="1">
      <alignment horizontal="center" vertical="center"/>
    </xf>
    <xf numFmtId="0" fontId="10" fillId="0" borderId="22"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28" xfId="0" applyFont="1" applyBorder="1" applyAlignment="1">
      <alignment horizontal="center" vertical="center"/>
    </xf>
    <xf numFmtId="0" fontId="10" fillId="0" borderId="0" xfId="0" applyFont="1" applyAlignment="1">
      <alignment horizontal="center" vertical="center"/>
    </xf>
    <xf numFmtId="0" fontId="10" fillId="0" borderId="41" xfId="0" applyFont="1" applyBorder="1" applyAlignment="1">
      <alignment horizontal="center" vertical="center"/>
    </xf>
    <xf numFmtId="0" fontId="10" fillId="0" borderId="32" xfId="0" applyFont="1" applyBorder="1" applyAlignment="1">
      <alignment horizontal="center" vertical="center"/>
    </xf>
    <xf numFmtId="0" fontId="10" fillId="0" borderId="2" xfId="0" applyFont="1" applyBorder="1" applyAlignment="1">
      <alignment horizontal="center" vertical="center"/>
    </xf>
    <xf numFmtId="0" fontId="10" fillId="0" borderId="34" xfId="0" applyFont="1" applyBorder="1" applyAlignment="1">
      <alignment horizontal="center" vertical="center"/>
    </xf>
    <xf numFmtId="0" fontId="10" fillId="0" borderId="43" xfId="0" applyFont="1" applyBorder="1" applyAlignment="1">
      <alignment horizontal="center" vertical="center"/>
    </xf>
    <xf numFmtId="0" fontId="26" fillId="0" borderId="0" xfId="0" applyFont="1" applyAlignment="1">
      <alignment horizontal="centerContinuous"/>
    </xf>
    <xf numFmtId="0" fontId="27" fillId="0" borderId="0" xfId="0" applyFont="1" applyAlignment="1">
      <alignment horizontal="centerContinuous"/>
    </xf>
    <xf numFmtId="0" fontId="18" fillId="0" borderId="0" xfId="0" applyFont="1"/>
    <xf numFmtId="14" fontId="18" fillId="0" borderId="0" xfId="0" applyNumberFormat="1" applyFont="1"/>
    <xf numFmtId="0" fontId="18" fillId="0" borderId="0" xfId="0" applyFont="1" applyAlignment="1">
      <alignment horizontal="left"/>
    </xf>
    <xf numFmtId="0" fontId="11" fillId="0" borderId="0" xfId="0" applyFont="1" applyAlignment="1">
      <alignment horizontal="left"/>
    </xf>
    <xf numFmtId="0" fontId="28" fillId="0" borderId="0" xfId="0" applyFont="1"/>
    <xf numFmtId="0" fontId="29" fillId="0" borderId="0" xfId="0" applyFont="1"/>
    <xf numFmtId="0" fontId="7" fillId="0" borderId="39" xfId="0" applyFont="1" applyBorder="1"/>
    <xf numFmtId="0" fontId="19" fillId="0" borderId="1" xfId="0" applyFont="1" applyBorder="1" applyAlignment="1">
      <alignment horizontal="right"/>
    </xf>
    <xf numFmtId="0" fontId="30" fillId="0" borderId="40" xfId="0" applyFont="1" applyBorder="1"/>
    <xf numFmtId="0" fontId="0" fillId="0" borderId="0" xfId="0" applyAlignment="1">
      <alignment vertical="center"/>
    </xf>
    <xf numFmtId="0" fontId="4" fillId="0" borderId="32" xfId="0" applyFont="1" applyBorder="1" applyAlignment="1">
      <alignment horizontal="right"/>
    </xf>
    <xf numFmtId="0" fontId="0" fillId="9" borderId="41" xfId="0" applyFill="1" applyBorder="1"/>
    <xf numFmtId="0" fontId="0" fillId="9" borderId="0" xfId="0" applyFill="1"/>
    <xf numFmtId="0" fontId="6" fillId="9" borderId="0" xfId="0" applyFont="1" applyFill="1"/>
    <xf numFmtId="0" fontId="0" fillId="9" borderId="32" xfId="0" applyFill="1" applyBorder="1"/>
    <xf numFmtId="0" fontId="0" fillId="9" borderId="13" xfId="0" applyFill="1" applyBorder="1"/>
    <xf numFmtId="0" fontId="0" fillId="9" borderId="3" xfId="0" applyFill="1" applyBorder="1"/>
    <xf numFmtId="0" fontId="6" fillId="9" borderId="3" xfId="0" applyFont="1" applyFill="1" applyBorder="1"/>
    <xf numFmtId="0" fontId="0" fillId="9" borderId="14" xfId="0" applyFill="1" applyBorder="1"/>
    <xf numFmtId="0" fontId="10" fillId="10" borderId="3" xfId="0" applyFont="1" applyFill="1" applyBorder="1"/>
    <xf numFmtId="0" fontId="9" fillId="10" borderId="3" xfId="0" applyFont="1" applyFill="1" applyBorder="1"/>
    <xf numFmtId="0" fontId="9" fillId="10" borderId="14" xfId="0" applyFont="1" applyFill="1" applyBorder="1"/>
    <xf numFmtId="0" fontId="5" fillId="0" borderId="4" xfId="0" applyFont="1" applyBorder="1"/>
    <xf numFmtId="0" fontId="18" fillId="10" borderId="41" xfId="0" applyFont="1" applyFill="1" applyBorder="1" applyAlignment="1">
      <alignment horizontal="centerContinuous"/>
    </xf>
    <xf numFmtId="0" fontId="4" fillId="10" borderId="13" xfId="0" applyFont="1" applyFill="1" applyBorder="1"/>
    <xf numFmtId="0" fontId="5" fillId="10" borderId="4" xfId="0" applyFont="1" applyFill="1" applyBorder="1"/>
    <xf numFmtId="0" fontId="5" fillId="8" borderId="4" xfId="0" applyFont="1" applyFill="1" applyBorder="1"/>
    <xf numFmtId="0" fontId="4" fillId="8" borderId="13" xfId="0" applyFont="1" applyFill="1" applyBorder="1"/>
    <xf numFmtId="0" fontId="16" fillId="5" borderId="38" xfId="0" applyFont="1" applyFill="1" applyBorder="1" applyAlignment="1">
      <alignment horizontal="centerContinuous"/>
    </xf>
    <xf numFmtId="0" fontId="9" fillId="5" borderId="47" xfId="0" applyFont="1" applyFill="1" applyBorder="1" applyAlignment="1">
      <alignment horizontal="center" vertical="center"/>
    </xf>
    <xf numFmtId="0" fontId="0" fillId="6" borderId="0" xfId="0" applyFill="1"/>
    <xf numFmtId="0" fontId="13" fillId="0" borderId="4" xfId="0" applyFont="1" applyBorder="1" applyAlignment="1">
      <alignment horizontal="center" wrapText="1"/>
    </xf>
    <xf numFmtId="0" fontId="13" fillId="7" borderId="4" xfId="0" applyFont="1" applyFill="1" applyBorder="1" applyAlignment="1">
      <alignment horizontal="center" wrapText="1"/>
    </xf>
    <xf numFmtId="0" fontId="10" fillId="0" borderId="41" xfId="0" applyFont="1" applyBorder="1"/>
    <xf numFmtId="0" fontId="10" fillId="0" borderId="32" xfId="0" applyFont="1" applyBorder="1"/>
    <xf numFmtId="0" fontId="10" fillId="0" borderId="33" xfId="0" applyFont="1" applyBorder="1"/>
    <xf numFmtId="0" fontId="10" fillId="0" borderId="2" xfId="0" applyFont="1" applyBorder="1"/>
    <xf numFmtId="0" fontId="10" fillId="0" borderId="34" xfId="0" applyFont="1" applyBorder="1"/>
    <xf numFmtId="0" fontId="10" fillId="0" borderId="43" xfId="0" applyFont="1" applyBorder="1"/>
    <xf numFmtId="0" fontId="18" fillId="0" borderId="0" xfId="0" applyFont="1" applyAlignment="1">
      <alignment vertical="center"/>
    </xf>
    <xf numFmtId="0" fontId="10" fillId="0" borderId="14" xfId="0" applyFont="1" applyBorder="1"/>
    <xf numFmtId="0" fontId="19" fillId="0" borderId="13" xfId="0" applyFont="1" applyBorder="1"/>
    <xf numFmtId="0" fontId="13" fillId="0" borderId="38" xfId="0" applyFont="1" applyBorder="1" applyAlignment="1">
      <alignment horizontal="centerContinuous"/>
    </xf>
    <xf numFmtId="0" fontId="13" fillId="0" borderId="44" xfId="0" applyFont="1" applyBorder="1" applyAlignment="1">
      <alignment horizontal="centerContinuous"/>
    </xf>
    <xf numFmtId="0" fontId="16" fillId="10" borderId="38" xfId="0" applyFont="1" applyFill="1" applyBorder="1" applyAlignment="1">
      <alignment horizontal="centerContinuous"/>
    </xf>
    <xf numFmtId="0" fontId="9" fillId="10" borderId="14" xfId="0" applyFont="1" applyFill="1" applyBorder="1" applyAlignment="1">
      <alignment horizontal="center" vertical="center"/>
    </xf>
    <xf numFmtId="0" fontId="9" fillId="10" borderId="47" xfId="0" applyFont="1" applyFill="1" applyBorder="1" applyAlignment="1">
      <alignment horizontal="center" vertical="center"/>
    </xf>
    <xf numFmtId="0" fontId="13" fillId="10" borderId="38" xfId="0" applyFont="1" applyFill="1" applyBorder="1" applyAlignment="1">
      <alignment horizontal="centerContinuous"/>
    </xf>
    <xf numFmtId="0" fontId="12" fillId="10" borderId="35" xfId="0" applyFont="1" applyFill="1" applyBorder="1"/>
    <xf numFmtId="0" fontId="12" fillId="10" borderId="0" xfId="0" applyFont="1" applyFill="1"/>
    <xf numFmtId="0" fontId="12" fillId="10" borderId="29" xfId="0" applyFont="1" applyFill="1" applyBorder="1"/>
    <xf numFmtId="0" fontId="12" fillId="10" borderId="37" xfId="0" applyFont="1" applyFill="1" applyBorder="1"/>
    <xf numFmtId="0" fontId="12" fillId="10" borderId="36" xfId="0" applyFont="1" applyFill="1" applyBorder="1"/>
    <xf numFmtId="0" fontId="12" fillId="10" borderId="6" xfId="0" applyFont="1" applyFill="1" applyBorder="1"/>
    <xf numFmtId="0" fontId="12" fillId="10" borderId="45" xfId="0" applyFont="1" applyFill="1" applyBorder="1"/>
    <xf numFmtId="0" fontId="13" fillId="0" borderId="44" xfId="0" applyFont="1" applyBorder="1"/>
    <xf numFmtId="0" fontId="13" fillId="0" borderId="5" xfId="0" applyFont="1" applyBorder="1"/>
    <xf numFmtId="0" fontId="13" fillId="0" borderId="0" xfId="0" applyFont="1"/>
    <xf numFmtId="0" fontId="13" fillId="10" borderId="44" xfId="0" applyFont="1" applyFill="1" applyBorder="1" applyAlignment="1">
      <alignment horizontal="centerContinuous"/>
    </xf>
    <xf numFmtId="0" fontId="13" fillId="10" borderId="5" xfId="0" applyFont="1" applyFill="1" applyBorder="1" applyAlignment="1">
      <alignment horizontal="centerContinuous"/>
    </xf>
    <xf numFmtId="0" fontId="23" fillId="0" borderId="12" xfId="0" applyFont="1" applyBorder="1" applyAlignment="1">
      <alignment horizontal="center"/>
    </xf>
    <xf numFmtId="0" fontId="23" fillId="0" borderId="4" xfId="0" applyFont="1" applyBorder="1" applyAlignment="1">
      <alignment horizontal="center"/>
    </xf>
    <xf numFmtId="0" fontId="13" fillId="10" borderId="35" xfId="0" applyFont="1" applyFill="1" applyBorder="1" applyAlignment="1">
      <alignment horizontal="centerContinuous"/>
    </xf>
    <xf numFmtId="0" fontId="13" fillId="10" borderId="0" xfId="0" applyFont="1" applyFill="1" applyAlignment="1">
      <alignment horizontal="centerContinuous"/>
    </xf>
    <xf numFmtId="0" fontId="13" fillId="10" borderId="29" xfId="0" applyFont="1" applyFill="1" applyBorder="1" applyAlignment="1">
      <alignment horizontal="centerContinuous"/>
    </xf>
    <xf numFmtId="0" fontId="13" fillId="0" borderId="55" xfId="0" applyFont="1" applyBorder="1"/>
    <xf numFmtId="0" fontId="13" fillId="0" borderId="42" xfId="0" applyFont="1" applyBorder="1"/>
    <xf numFmtId="0" fontId="13" fillId="0" borderId="30" xfId="0" applyFont="1" applyBorder="1"/>
    <xf numFmtId="0" fontId="13" fillId="0" borderId="31" xfId="0" applyFont="1" applyBorder="1"/>
    <xf numFmtId="0" fontId="13" fillId="0" borderId="50" xfId="0" applyFont="1" applyBorder="1"/>
    <xf numFmtId="164" fontId="13" fillId="10" borderId="37" xfId="0" applyNumberFormat="1" applyFont="1" applyFill="1" applyBorder="1" applyAlignment="1">
      <alignment horizontal="centerContinuous"/>
    </xf>
    <xf numFmtId="0" fontId="13" fillId="10" borderId="36" xfId="0" applyFont="1" applyFill="1" applyBorder="1" applyAlignment="1">
      <alignment horizontal="centerContinuous"/>
    </xf>
    <xf numFmtId="0" fontId="13" fillId="10" borderId="6" xfId="0" applyFont="1" applyFill="1" applyBorder="1" applyAlignment="1">
      <alignment horizontal="centerContinuous"/>
    </xf>
    <xf numFmtId="0" fontId="13" fillId="0" borderId="27" xfId="0" applyFont="1" applyBorder="1"/>
    <xf numFmtId="0" fontId="13" fillId="0" borderId="28" xfId="0" applyFont="1" applyBorder="1"/>
    <xf numFmtId="0" fontId="13" fillId="0" borderId="41" xfId="0" applyFont="1" applyBorder="1"/>
    <xf numFmtId="0" fontId="13" fillId="0" borderId="32" xfId="0" applyFont="1" applyBorder="1"/>
    <xf numFmtId="0" fontId="13" fillId="0" borderId="29" xfId="0" applyFont="1" applyBorder="1"/>
    <xf numFmtId="0" fontId="13" fillId="0" borderId="22" xfId="0" applyFont="1" applyBorder="1"/>
    <xf numFmtId="0" fontId="13" fillId="0" borderId="56" xfId="0" applyFont="1" applyBorder="1"/>
    <xf numFmtId="0" fontId="13" fillId="0" borderId="43" xfId="0" applyFont="1" applyBorder="1"/>
    <xf numFmtId="0" fontId="13" fillId="0" borderId="33" xfId="0" applyFont="1" applyBorder="1"/>
    <xf numFmtId="0" fontId="13" fillId="0" borderId="34" xfId="0" applyFont="1" applyBorder="1"/>
    <xf numFmtId="0" fontId="13" fillId="0" borderId="48" xfId="0" applyFont="1" applyBorder="1"/>
    <xf numFmtId="0" fontId="13" fillId="10" borderId="0" xfId="0" applyFont="1" applyFill="1"/>
    <xf numFmtId="0" fontId="13" fillId="10" borderId="36" xfId="0" applyFont="1" applyFill="1" applyBorder="1"/>
    <xf numFmtId="0" fontId="13" fillId="10" borderId="6" xfId="0" applyFont="1" applyFill="1" applyBorder="1"/>
    <xf numFmtId="0" fontId="13" fillId="6" borderId="0" xfId="0" applyFont="1" applyFill="1"/>
    <xf numFmtId="0" fontId="16" fillId="10" borderId="44" xfId="0" applyFont="1" applyFill="1" applyBorder="1" applyAlignment="1">
      <alignment horizontal="centerContinuous"/>
    </xf>
    <xf numFmtId="0" fontId="16" fillId="10" borderId="5" xfId="0" applyFont="1" applyFill="1" applyBorder="1" applyAlignment="1">
      <alignment horizontal="centerContinuous"/>
    </xf>
    <xf numFmtId="0" fontId="23" fillId="10" borderId="35" xfId="0" applyFont="1" applyFill="1" applyBorder="1"/>
    <xf numFmtId="0" fontId="23" fillId="10" borderId="0" xfId="0" applyFont="1" applyFill="1" applyAlignment="1">
      <alignment horizontal="centerContinuous"/>
    </xf>
    <xf numFmtId="0" fontId="23" fillId="10" borderId="29" xfId="0" applyFont="1" applyFill="1" applyBorder="1" applyAlignment="1">
      <alignment horizontal="centerContinuous"/>
    </xf>
    <xf numFmtId="0" fontId="9" fillId="10" borderId="35" xfId="0" applyFont="1" applyFill="1" applyBorder="1" applyAlignment="1">
      <alignment horizontal="left"/>
    </xf>
    <xf numFmtId="0" fontId="13" fillId="10" borderId="13" xfId="0" applyFont="1" applyFill="1" applyBorder="1"/>
    <xf numFmtId="0" fontId="13" fillId="10" borderId="14" xfId="0" applyFont="1" applyFill="1" applyBorder="1"/>
    <xf numFmtId="0" fontId="13" fillId="10" borderId="45" xfId="0" applyFont="1" applyFill="1" applyBorder="1"/>
    <xf numFmtId="0" fontId="13" fillId="0" borderId="25" xfId="0" applyFont="1" applyBorder="1"/>
    <xf numFmtId="0" fontId="13" fillId="0" borderId="26" xfId="0" applyFont="1" applyBorder="1"/>
    <xf numFmtId="0" fontId="13" fillId="0" borderId="46" xfId="0" applyFont="1" applyBorder="1"/>
    <xf numFmtId="0" fontId="13" fillId="0" borderId="47" xfId="0" applyFont="1" applyBorder="1"/>
    <xf numFmtId="0" fontId="13" fillId="0" borderId="6" xfId="0" applyFont="1" applyBorder="1"/>
    <xf numFmtId="0" fontId="9" fillId="10" borderId="37" xfId="0" applyFont="1" applyFill="1" applyBorder="1" applyAlignment="1">
      <alignment horizontal="left"/>
    </xf>
    <xf numFmtId="0" fontId="13" fillId="10" borderId="46" xfId="0" applyFont="1" applyFill="1" applyBorder="1"/>
    <xf numFmtId="0" fontId="13" fillId="10" borderId="47" xfId="0" applyFont="1" applyFill="1" applyBorder="1"/>
    <xf numFmtId="0" fontId="16" fillId="5" borderId="44" xfId="0" applyFont="1" applyFill="1" applyBorder="1" applyAlignment="1">
      <alignment horizontal="centerContinuous"/>
    </xf>
    <xf numFmtId="0" fontId="16" fillId="5" borderId="5" xfId="0" applyFont="1" applyFill="1" applyBorder="1" applyAlignment="1">
      <alignment horizontal="centerContinuous"/>
    </xf>
    <xf numFmtId="0" fontId="23" fillId="5" borderId="35" xfId="0" applyFont="1" applyFill="1" applyBorder="1"/>
    <xf numFmtId="0" fontId="13" fillId="5" borderId="0" xfId="0" applyFont="1" applyFill="1"/>
    <xf numFmtId="0" fontId="23" fillId="5" borderId="0" xfId="0" applyFont="1" applyFill="1" applyAlignment="1">
      <alignment horizontal="centerContinuous"/>
    </xf>
    <xf numFmtId="0" fontId="13" fillId="5" borderId="0" xfId="0" applyFont="1" applyFill="1" applyAlignment="1">
      <alignment horizontal="centerContinuous"/>
    </xf>
    <xf numFmtId="0" fontId="23" fillId="5" borderId="29" xfId="0" applyFont="1" applyFill="1" applyBorder="1" applyAlignment="1">
      <alignment horizontal="centerContinuous"/>
    </xf>
    <xf numFmtId="0" fontId="9" fillId="5" borderId="35" xfId="0" applyFont="1" applyFill="1" applyBorder="1" applyAlignment="1">
      <alignment horizontal="left"/>
    </xf>
    <xf numFmtId="0" fontId="13" fillId="5" borderId="13" xfId="0" applyFont="1" applyFill="1" applyBorder="1"/>
    <xf numFmtId="0" fontId="13" fillId="5" borderId="14" xfId="0" applyFont="1" applyFill="1" applyBorder="1"/>
    <xf numFmtId="0" fontId="13" fillId="5" borderId="45" xfId="0" applyFont="1" applyFill="1" applyBorder="1"/>
    <xf numFmtId="0" fontId="9" fillId="5" borderId="37" xfId="0" applyFont="1" applyFill="1" applyBorder="1" applyAlignment="1">
      <alignment horizontal="left"/>
    </xf>
    <xf numFmtId="0" fontId="13" fillId="5" borderId="36" xfId="0" applyFont="1" applyFill="1" applyBorder="1"/>
    <xf numFmtId="0" fontId="13" fillId="5" borderId="46" xfId="0" applyFont="1" applyFill="1" applyBorder="1"/>
    <xf numFmtId="0" fontId="13" fillId="5" borderId="47" xfId="0" applyFont="1" applyFill="1" applyBorder="1"/>
    <xf numFmtId="0" fontId="13" fillId="5" borderId="6" xfId="0" applyFont="1" applyFill="1" applyBorder="1"/>
    <xf numFmtId="0" fontId="17" fillId="10" borderId="39" xfId="0" applyFont="1" applyFill="1" applyBorder="1" applyAlignment="1">
      <alignment horizontal="centerContinuous"/>
    </xf>
    <xf numFmtId="0" fontId="13" fillId="10" borderId="1" xfId="0" applyFont="1" applyFill="1" applyBorder="1" applyAlignment="1">
      <alignment horizontal="centerContinuous"/>
    </xf>
    <xf numFmtId="0" fontId="13" fillId="10" borderId="40" xfId="0" applyFont="1" applyFill="1" applyBorder="1" applyAlignment="1">
      <alignment horizontal="centerContinuous"/>
    </xf>
    <xf numFmtId="0" fontId="12" fillId="10" borderId="3" xfId="0" applyFont="1" applyFill="1" applyBorder="1"/>
    <xf numFmtId="0" fontId="12" fillId="10" borderId="38" xfId="0" applyFont="1" applyFill="1" applyBorder="1"/>
    <xf numFmtId="0" fontId="12" fillId="10" borderId="44" xfId="0" applyFont="1" applyFill="1" applyBorder="1"/>
    <xf numFmtId="0" fontId="13" fillId="10" borderId="5" xfId="0" applyFont="1" applyFill="1" applyBorder="1"/>
    <xf numFmtId="0" fontId="12" fillId="10" borderId="52" xfId="0" applyFont="1" applyFill="1" applyBorder="1"/>
    <xf numFmtId="0" fontId="13" fillId="4" borderId="44" xfId="0" applyFont="1" applyFill="1" applyBorder="1" applyAlignment="1">
      <alignment vertical="center"/>
    </xf>
    <xf numFmtId="0" fontId="13" fillId="4" borderId="5" xfId="0" applyFont="1" applyFill="1" applyBorder="1" applyAlignment="1">
      <alignment vertical="center"/>
    </xf>
    <xf numFmtId="0" fontId="13" fillId="0" borderId="0" xfId="0" applyFont="1" applyAlignment="1">
      <alignment vertical="center"/>
    </xf>
    <xf numFmtId="0" fontId="13" fillId="4" borderId="37" xfId="0" applyFont="1" applyFill="1" applyBorder="1" applyAlignment="1">
      <alignment vertical="center"/>
    </xf>
    <xf numFmtId="0" fontId="13" fillId="4" borderId="36" xfId="0" applyFont="1" applyFill="1" applyBorder="1" applyAlignment="1">
      <alignment vertical="center"/>
    </xf>
    <xf numFmtId="0" fontId="9" fillId="4" borderId="36" xfId="0" applyFont="1" applyFill="1" applyBorder="1"/>
    <xf numFmtId="0" fontId="13" fillId="4" borderId="6" xfId="0" applyFont="1" applyFill="1" applyBorder="1" applyAlignment="1">
      <alignment vertical="center"/>
    </xf>
    <xf numFmtId="0" fontId="13" fillId="0" borderId="0" xfId="0" applyFont="1" applyAlignment="1">
      <alignment horizontal="centerContinuous" vertical="center"/>
    </xf>
    <xf numFmtId="0" fontId="13" fillId="0" borderId="0" xfId="0" applyFont="1" applyAlignment="1">
      <alignment horizontal="center"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0" borderId="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center"/>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13" fillId="0" borderId="19" xfId="0" applyFont="1" applyBorder="1" applyAlignment="1">
      <alignment vertical="center"/>
    </xf>
    <xf numFmtId="0" fontId="13" fillId="0" borderId="21" xfId="0" applyFont="1" applyBorder="1" applyAlignment="1">
      <alignment vertical="center"/>
    </xf>
    <xf numFmtId="0" fontId="13" fillId="4" borderId="33"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34" xfId="0" applyFont="1" applyFill="1" applyBorder="1" applyAlignment="1">
      <alignment horizontal="center" vertical="center"/>
    </xf>
    <xf numFmtId="0" fontId="13" fillId="4" borderId="0" xfId="0" applyFont="1" applyFill="1" applyAlignment="1">
      <alignment horizontal="center" vertical="center"/>
    </xf>
    <xf numFmtId="0" fontId="9" fillId="4" borderId="4" xfId="0" applyFont="1" applyFill="1" applyBorder="1" applyAlignment="1">
      <alignment horizontal="center" vertical="center"/>
    </xf>
    <xf numFmtId="0" fontId="13" fillId="4" borderId="4" xfId="0" applyFont="1" applyFill="1" applyBorder="1" applyAlignment="1">
      <alignment vertical="center"/>
    </xf>
    <xf numFmtId="0" fontId="13" fillId="0" borderId="38" xfId="0" applyFont="1" applyBorder="1" applyAlignment="1">
      <alignment horizontal="centerContinuous" vertical="center"/>
    </xf>
    <xf numFmtId="0" fontId="13" fillId="0" borderId="44" xfId="0" applyFont="1" applyBorder="1" applyAlignment="1">
      <alignment horizontal="centerContinuous" vertical="center"/>
    </xf>
    <xf numFmtId="0" fontId="13" fillId="0" borderId="44" xfId="0" applyFont="1" applyBorder="1" applyAlignment="1">
      <alignment vertical="center"/>
    </xf>
    <xf numFmtId="0" fontId="13" fillId="0" borderId="44" xfId="0" applyFont="1" applyBorder="1" applyAlignment="1">
      <alignment horizontal="center" vertical="center"/>
    </xf>
    <xf numFmtId="0" fontId="13" fillId="0" borderId="5" xfId="0" applyFont="1" applyBorder="1" applyAlignment="1">
      <alignment horizontal="center" vertical="center"/>
    </xf>
    <xf numFmtId="0" fontId="13" fillId="0" borderId="36" xfId="0" applyFont="1" applyBorder="1" applyAlignment="1">
      <alignment vertical="center"/>
    </xf>
    <xf numFmtId="0" fontId="13" fillId="4" borderId="57" xfId="0" applyFont="1" applyFill="1" applyBorder="1" applyAlignment="1">
      <alignment horizontal="centerContinuous" vertical="center"/>
    </xf>
    <xf numFmtId="0" fontId="13" fillId="4" borderId="44" xfId="0" applyFont="1" applyFill="1" applyBorder="1" applyAlignment="1">
      <alignment horizontal="centerContinuous" vertical="center"/>
    </xf>
    <xf numFmtId="0" fontId="13" fillId="4" borderId="58" xfId="0" applyFont="1" applyFill="1" applyBorder="1" applyAlignment="1">
      <alignment horizontal="centerContinuous" vertical="center"/>
    </xf>
    <xf numFmtId="0" fontId="13" fillId="4" borderId="5" xfId="0" applyFont="1" applyFill="1" applyBorder="1" applyAlignment="1">
      <alignment horizontal="centerContinuous" vertical="center"/>
    </xf>
    <xf numFmtId="0" fontId="13" fillId="4" borderId="35" xfId="0" applyFont="1" applyFill="1" applyBorder="1" applyAlignment="1">
      <alignment vertical="center"/>
    </xf>
    <xf numFmtId="0" fontId="13" fillId="4" borderId="48" xfId="0" applyFont="1" applyFill="1" applyBorder="1" applyAlignment="1">
      <alignment horizontal="center" vertical="center"/>
    </xf>
    <xf numFmtId="0" fontId="9" fillId="4" borderId="15" xfId="0" applyFont="1" applyFill="1" applyBorder="1" applyAlignment="1">
      <alignment horizontal="center" vertical="center"/>
    </xf>
    <xf numFmtId="0" fontId="13" fillId="4" borderId="15" xfId="0" applyFont="1" applyFill="1" applyBorder="1" applyAlignment="1">
      <alignment vertical="center"/>
    </xf>
    <xf numFmtId="0" fontId="13" fillId="4" borderId="59" xfId="0" applyFont="1" applyFill="1" applyBorder="1" applyAlignment="1">
      <alignment vertical="center"/>
    </xf>
    <xf numFmtId="0" fontId="13" fillId="4" borderId="21" xfId="0" applyFont="1" applyFill="1" applyBorder="1" applyAlignment="1">
      <alignment vertical="center"/>
    </xf>
    <xf numFmtId="0" fontId="13" fillId="4" borderId="29" xfId="0" applyFont="1" applyFill="1" applyBorder="1" applyAlignment="1">
      <alignment horizontal="center" vertical="center"/>
    </xf>
    <xf numFmtId="0" fontId="13" fillId="0" borderId="60" xfId="0" applyFont="1" applyBorder="1" applyAlignment="1">
      <alignment vertical="center"/>
    </xf>
    <xf numFmtId="0" fontId="13" fillId="0" borderId="61" xfId="0" applyFont="1" applyBorder="1" applyAlignment="1">
      <alignment vertical="center"/>
    </xf>
    <xf numFmtId="0" fontId="13" fillId="0" borderId="62" xfId="0" applyFont="1" applyBorder="1" applyAlignment="1">
      <alignment vertical="center"/>
    </xf>
    <xf numFmtId="0" fontId="13" fillId="0" borderId="63" xfId="0" applyFont="1" applyBorder="1" applyAlignment="1">
      <alignment vertical="center"/>
    </xf>
    <xf numFmtId="0" fontId="19" fillId="10" borderId="30" xfId="0" applyFont="1" applyFill="1" applyBorder="1" applyAlignment="1">
      <alignment horizontal="centerContinuous"/>
    </xf>
    <xf numFmtId="0" fontId="19" fillId="10" borderId="22" xfId="0" applyFont="1" applyFill="1" applyBorder="1" applyAlignment="1">
      <alignment horizontal="centerContinuous"/>
    </xf>
    <xf numFmtId="0" fontId="9" fillId="10" borderId="22" xfId="0" applyFont="1" applyFill="1" applyBorder="1" applyAlignment="1">
      <alignment horizontal="centerContinuous"/>
    </xf>
    <xf numFmtId="0" fontId="10" fillId="10" borderId="22" xfId="0" applyFont="1" applyFill="1" applyBorder="1" applyAlignment="1">
      <alignment horizontal="centerContinuous"/>
    </xf>
    <xf numFmtId="0" fontId="9" fillId="10" borderId="31" xfId="0" applyFont="1" applyFill="1" applyBorder="1" applyAlignment="1">
      <alignment horizontal="centerContinuous"/>
    </xf>
    <xf numFmtId="0" fontId="19" fillId="10" borderId="0" xfId="0" applyFont="1" applyFill="1" applyAlignment="1">
      <alignment horizontal="centerContinuous"/>
    </xf>
    <xf numFmtId="0" fontId="18" fillId="10" borderId="0" xfId="0" applyFont="1" applyFill="1" applyAlignment="1">
      <alignment horizontal="centerContinuous"/>
    </xf>
    <xf numFmtId="0" fontId="9" fillId="10" borderId="0" xfId="0" applyFont="1" applyFill="1" applyAlignment="1">
      <alignment horizontal="centerContinuous"/>
    </xf>
    <xf numFmtId="0" fontId="9" fillId="10" borderId="32" xfId="0" applyFont="1" applyFill="1" applyBorder="1" applyAlignment="1">
      <alignment horizontal="centerContinuous"/>
    </xf>
    <xf numFmtId="0" fontId="44" fillId="10" borderId="33" xfId="0" applyFont="1" applyFill="1" applyBorder="1" applyAlignment="1">
      <alignment horizontal="centerContinuous"/>
    </xf>
    <xf numFmtId="0" fontId="19" fillId="10" borderId="2" xfId="0" applyFont="1" applyFill="1" applyBorder="1" applyAlignment="1">
      <alignment horizontal="centerContinuous"/>
    </xf>
    <xf numFmtId="0" fontId="18" fillId="10" borderId="2" xfId="0" applyFont="1" applyFill="1" applyBorder="1" applyAlignment="1">
      <alignment horizontal="centerContinuous"/>
    </xf>
    <xf numFmtId="0" fontId="9" fillId="10" borderId="2" xfId="0" applyFont="1" applyFill="1" applyBorder="1" applyAlignment="1">
      <alignment horizontal="centerContinuous"/>
    </xf>
    <xf numFmtId="0" fontId="9" fillId="10" borderId="34" xfId="0" applyFont="1" applyFill="1" applyBorder="1" applyAlignment="1">
      <alignment horizontal="centerContinuous"/>
    </xf>
    <xf numFmtId="0" fontId="18" fillId="0" borderId="41" xfId="0" applyFont="1" applyBorder="1"/>
    <xf numFmtId="0" fontId="9" fillId="0" borderId="32" xfId="0" applyFont="1" applyBorder="1"/>
    <xf numFmtId="0" fontId="9" fillId="0" borderId="41" xfId="0" applyFont="1" applyBorder="1"/>
    <xf numFmtId="0" fontId="45" fillId="0" borderId="0" xfId="0" applyFont="1"/>
    <xf numFmtId="0" fontId="9" fillId="0" borderId="33" xfId="0" applyFont="1" applyBorder="1"/>
    <xf numFmtId="0" fontId="18" fillId="0" borderId="2" xfId="0" applyFont="1" applyBorder="1"/>
    <xf numFmtId="0" fontId="9" fillId="0" borderId="2" xfId="0" applyFont="1" applyBorder="1"/>
    <xf numFmtId="0" fontId="9" fillId="0" borderId="34" xfId="0" applyFont="1" applyBorder="1"/>
    <xf numFmtId="0" fontId="4" fillId="0" borderId="0" xfId="0" applyFont="1"/>
    <xf numFmtId="0" fontId="9" fillId="0" borderId="13" xfId="0" applyFont="1" applyBorder="1"/>
    <xf numFmtId="0" fontId="9" fillId="0" borderId="30" xfId="0" applyFont="1" applyBorder="1"/>
    <xf numFmtId="0" fontId="9" fillId="0" borderId="22" xfId="0" applyFont="1" applyBorder="1"/>
    <xf numFmtId="0" fontId="10" fillId="0" borderId="22" xfId="0" applyFont="1" applyBorder="1"/>
    <xf numFmtId="0" fontId="9" fillId="0" borderId="31" xfId="0" applyFont="1" applyBorder="1"/>
    <xf numFmtId="0" fontId="24" fillId="11" borderId="0" xfId="0" applyFont="1" applyFill="1" applyAlignment="1">
      <alignment horizontal="centerContinuous"/>
    </xf>
    <xf numFmtId="0" fontId="25" fillId="11" borderId="0" xfId="0" applyFont="1" applyFill="1" applyAlignment="1">
      <alignment horizontal="centerContinuous"/>
    </xf>
    <xf numFmtId="0" fontId="26" fillId="11" borderId="0" xfId="0" applyFont="1" applyFill="1" applyAlignment="1">
      <alignment horizontal="centerContinuous"/>
    </xf>
    <xf numFmtId="0" fontId="13" fillId="11" borderId="38" xfId="0" applyFont="1" applyFill="1" applyBorder="1" applyAlignment="1">
      <alignment vertical="center"/>
    </xf>
    <xf numFmtId="0" fontId="13" fillId="11" borderId="44" xfId="0" applyFont="1" applyFill="1" applyBorder="1" applyAlignment="1">
      <alignment vertical="center"/>
    </xf>
    <xf numFmtId="0" fontId="13" fillId="11" borderId="23" xfId="0" applyFont="1" applyFill="1" applyBorder="1" applyAlignment="1">
      <alignment vertical="center"/>
    </xf>
    <xf numFmtId="0" fontId="13" fillId="11" borderId="24" xfId="0" applyFont="1" applyFill="1" applyBorder="1" applyAlignment="1">
      <alignment vertical="center"/>
    </xf>
    <xf numFmtId="0" fontId="13" fillId="11" borderId="5" xfId="0" applyFont="1" applyFill="1" applyBorder="1" applyAlignment="1">
      <alignment vertical="center"/>
    </xf>
    <xf numFmtId="0" fontId="13" fillId="11" borderId="35" xfId="0" applyFont="1" applyFill="1" applyBorder="1" applyAlignment="1">
      <alignment vertical="center"/>
    </xf>
    <xf numFmtId="0" fontId="13" fillId="11" borderId="0" xfId="0" applyFont="1" applyFill="1" applyAlignment="1">
      <alignment vertical="center"/>
    </xf>
    <xf numFmtId="0" fontId="13" fillId="11" borderId="25" xfId="0" applyFont="1" applyFill="1" applyBorder="1" applyAlignment="1">
      <alignment vertical="center"/>
    </xf>
    <xf numFmtId="0" fontId="13" fillId="11" borderId="26" xfId="0" applyFont="1" applyFill="1" applyBorder="1" applyAlignment="1">
      <alignment vertical="center"/>
    </xf>
    <xf numFmtId="0" fontId="13" fillId="11" borderId="6" xfId="0" applyFont="1" applyFill="1" applyBorder="1" applyAlignment="1">
      <alignment vertical="center"/>
    </xf>
    <xf numFmtId="0" fontId="13" fillId="11" borderId="27" xfId="0" applyFont="1" applyFill="1" applyBorder="1" applyAlignment="1">
      <alignment vertical="center"/>
    </xf>
    <xf numFmtId="0" fontId="13" fillId="11" borderId="28" xfId="0" applyFont="1" applyFill="1" applyBorder="1" applyAlignment="1">
      <alignment vertical="center"/>
    </xf>
    <xf numFmtId="0" fontId="13" fillId="11" borderId="29" xfId="0" applyFont="1" applyFill="1" applyBorder="1" applyAlignment="1">
      <alignment vertical="center"/>
    </xf>
    <xf numFmtId="0" fontId="13" fillId="11" borderId="37" xfId="0" applyFont="1" applyFill="1" applyBorder="1" applyAlignment="1">
      <alignment vertical="center"/>
    </xf>
    <xf numFmtId="0" fontId="13" fillId="11" borderId="36" xfId="0" applyFont="1" applyFill="1" applyBorder="1" applyAlignment="1">
      <alignment vertical="center"/>
    </xf>
    <xf numFmtId="0" fontId="13" fillId="11" borderId="38" xfId="0" applyFont="1" applyFill="1" applyBorder="1" applyAlignment="1">
      <alignment horizontal="centerContinuous" vertical="center"/>
    </xf>
    <xf numFmtId="0" fontId="13" fillId="11" borderId="44" xfId="0" applyFont="1" applyFill="1" applyBorder="1" applyAlignment="1">
      <alignment horizontal="centerContinuous" vertical="center"/>
    </xf>
    <xf numFmtId="0" fontId="13" fillId="11" borderId="44" xfId="0" applyFont="1" applyFill="1" applyBorder="1" applyAlignment="1">
      <alignment horizontal="center" vertical="center"/>
    </xf>
    <xf numFmtId="0" fontId="13" fillId="11" borderId="5" xfId="0" applyFont="1" applyFill="1" applyBorder="1" applyAlignment="1">
      <alignment horizontal="center" vertical="center"/>
    </xf>
    <xf numFmtId="0" fontId="13" fillId="11" borderId="7" xfId="0" applyFont="1" applyFill="1" applyBorder="1" applyAlignment="1">
      <alignment vertical="center"/>
    </xf>
    <xf numFmtId="0" fontId="13" fillId="11" borderId="8" xfId="0" applyFont="1" applyFill="1" applyBorder="1" applyAlignment="1">
      <alignment vertical="center"/>
    </xf>
    <xf numFmtId="0" fontId="13" fillId="11" borderId="9" xfId="0" applyFont="1" applyFill="1" applyBorder="1" applyAlignment="1">
      <alignment vertical="center"/>
    </xf>
    <xf numFmtId="0" fontId="13" fillId="11" borderId="10" xfId="0" applyFont="1" applyFill="1" applyBorder="1" applyAlignment="1">
      <alignment vertical="center"/>
    </xf>
    <xf numFmtId="0" fontId="13" fillId="11" borderId="11" xfId="0" applyFont="1" applyFill="1" applyBorder="1" applyAlignment="1">
      <alignment vertical="center"/>
    </xf>
    <xf numFmtId="0" fontId="13" fillId="11" borderId="12" xfId="0" applyFont="1" applyFill="1" applyBorder="1" applyAlignment="1">
      <alignment vertical="center"/>
    </xf>
    <xf numFmtId="0" fontId="13" fillId="11" borderId="13" xfId="0" applyFont="1" applyFill="1" applyBorder="1" applyAlignment="1">
      <alignment vertical="center"/>
    </xf>
    <xf numFmtId="0" fontId="13" fillId="11" borderId="3" xfId="0" applyFont="1" applyFill="1" applyBorder="1" applyAlignment="1">
      <alignment vertical="center"/>
    </xf>
    <xf numFmtId="0" fontId="13" fillId="11" borderId="14" xfId="0" applyFont="1" applyFill="1" applyBorder="1" applyAlignment="1">
      <alignment vertical="center"/>
    </xf>
    <xf numFmtId="0" fontId="13" fillId="11" borderId="15" xfId="0" applyFont="1" applyFill="1" applyBorder="1" applyAlignment="1">
      <alignment vertical="center"/>
    </xf>
    <xf numFmtId="0" fontId="13" fillId="11" borderId="16" xfId="0" applyFont="1" applyFill="1" applyBorder="1" applyAlignment="1">
      <alignment vertical="center"/>
    </xf>
    <xf numFmtId="0" fontId="13" fillId="11" borderId="17" xfId="0" applyFont="1" applyFill="1" applyBorder="1" applyAlignment="1">
      <alignment vertical="center"/>
    </xf>
    <xf numFmtId="0" fontId="13" fillId="11" borderId="18" xfId="0" applyFont="1" applyFill="1" applyBorder="1" applyAlignment="1">
      <alignment vertical="center"/>
    </xf>
    <xf numFmtId="0" fontId="13" fillId="11" borderId="19" xfId="0" applyFont="1" applyFill="1" applyBorder="1" applyAlignment="1">
      <alignment vertical="center"/>
    </xf>
    <xf numFmtId="0" fontId="13" fillId="11" borderId="20" xfId="0" applyFont="1" applyFill="1" applyBorder="1" applyAlignment="1">
      <alignment vertical="center"/>
    </xf>
    <xf numFmtId="0" fontId="13" fillId="11" borderId="21" xfId="0" applyFont="1" applyFill="1" applyBorder="1" applyAlignment="1">
      <alignment vertical="center"/>
    </xf>
    <xf numFmtId="0" fontId="13" fillId="11" borderId="60" xfId="0" applyFont="1" applyFill="1" applyBorder="1" applyAlignment="1">
      <alignment vertical="center"/>
    </xf>
    <xf numFmtId="0" fontId="13" fillId="11" borderId="61" xfId="0" applyFont="1" applyFill="1" applyBorder="1" applyAlignment="1">
      <alignment vertical="center"/>
    </xf>
    <xf numFmtId="0" fontId="13" fillId="0" borderId="38" xfId="0" applyFont="1" applyBorder="1" applyAlignment="1">
      <alignment vertical="center"/>
    </xf>
    <xf numFmtId="0" fontId="13" fillId="0" borderId="5" xfId="0" applyFont="1" applyBorder="1" applyAlignment="1">
      <alignment vertical="center"/>
    </xf>
    <xf numFmtId="0" fontId="13" fillId="0" borderId="37" xfId="0" applyFont="1" applyBorder="1" applyAlignment="1">
      <alignment vertical="center"/>
    </xf>
    <xf numFmtId="0" fontId="9" fillId="0" borderId="36" xfId="0" applyFont="1" applyBorder="1"/>
    <xf numFmtId="0" fontId="13" fillId="0" borderId="6" xfId="0" applyFont="1" applyBorder="1" applyAlignment="1">
      <alignment vertical="center"/>
    </xf>
    <xf numFmtId="0" fontId="13" fillId="0" borderId="57" xfId="0" applyFont="1" applyBorder="1" applyAlignment="1">
      <alignment horizontal="centerContinuous" vertical="center"/>
    </xf>
    <xf numFmtId="0" fontId="13" fillId="0" borderId="58" xfId="0" applyFont="1" applyBorder="1" applyAlignment="1">
      <alignment horizontal="centerContinuous" vertical="center"/>
    </xf>
    <xf numFmtId="0" fontId="13" fillId="0" borderId="5" xfId="0" applyFont="1" applyBorder="1" applyAlignment="1">
      <alignment horizontal="centerContinuous" vertical="center"/>
    </xf>
    <xf numFmtId="0" fontId="13" fillId="0" borderId="35" xfId="0" applyFont="1" applyBorder="1" applyAlignment="1">
      <alignment vertical="center"/>
    </xf>
    <xf numFmtId="0" fontId="13" fillId="0" borderId="33" xfId="0" applyFont="1" applyBorder="1" applyAlignment="1">
      <alignment horizontal="center" vertical="center"/>
    </xf>
    <xf numFmtId="0" fontId="13" fillId="0" borderId="2" xfId="0" applyFont="1" applyBorder="1" applyAlignment="1">
      <alignment horizontal="center" vertical="center"/>
    </xf>
    <xf numFmtId="0" fontId="13" fillId="0" borderId="34" xfId="0" applyFont="1" applyBorder="1" applyAlignment="1">
      <alignment horizontal="center" vertical="center"/>
    </xf>
    <xf numFmtId="0" fontId="13" fillId="0" borderId="48" xfId="0" applyFont="1" applyBorder="1" applyAlignment="1">
      <alignment horizontal="center" vertical="center"/>
    </xf>
    <xf numFmtId="0" fontId="13" fillId="0" borderId="29" xfId="0" applyFont="1" applyBorder="1" applyAlignment="1">
      <alignment vertical="center"/>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13" fillId="0" borderId="4" xfId="0" applyFont="1" applyBorder="1" applyAlignment="1">
      <alignment vertical="center"/>
    </xf>
    <xf numFmtId="0" fontId="13" fillId="0" borderId="59" xfId="0" applyFont="1" applyBorder="1" applyAlignment="1">
      <alignment vertical="center"/>
    </xf>
    <xf numFmtId="0" fontId="13" fillId="0" borderId="23" xfId="0" applyFont="1" applyBorder="1" applyAlignment="1">
      <alignment vertical="center"/>
    </xf>
    <xf numFmtId="0" fontId="13" fillId="0" borderId="24" xfId="0" applyFont="1" applyBorder="1" applyAlignment="1">
      <alignment vertical="center"/>
    </xf>
    <xf numFmtId="0" fontId="13" fillId="0" borderId="25" xfId="0" applyFont="1" applyBorder="1" applyAlignment="1">
      <alignment vertical="center"/>
    </xf>
    <xf numFmtId="0" fontId="13" fillId="0" borderId="26" xfId="0" applyFont="1" applyBorder="1" applyAlignment="1">
      <alignment vertical="center"/>
    </xf>
    <xf numFmtId="0" fontId="13" fillId="0" borderId="27" xfId="0" applyFont="1" applyBorder="1" applyAlignment="1">
      <alignment vertical="center"/>
    </xf>
    <xf numFmtId="0" fontId="13" fillId="0" borderId="28" xfId="0" applyFont="1" applyBorder="1" applyAlignment="1">
      <alignment vertical="center"/>
    </xf>
    <xf numFmtId="0" fontId="4" fillId="0" borderId="0" xfId="6"/>
    <xf numFmtId="0" fontId="40" fillId="7" borderId="12" xfId="7" applyFont="1" applyFill="1" applyBorder="1" applyAlignment="1">
      <alignment horizontal="center" vertical="top" wrapText="1"/>
    </xf>
    <xf numFmtId="0" fontId="40" fillId="7" borderId="15" xfId="7" applyFont="1" applyFill="1" applyBorder="1" applyAlignment="1">
      <alignment horizontal="center" vertical="top" wrapText="1"/>
    </xf>
    <xf numFmtId="0" fontId="37" fillId="0" borderId="12" xfId="7" applyFont="1" applyBorder="1" applyAlignment="1">
      <alignment horizontal="left" vertical="top" wrapText="1" indent="1"/>
    </xf>
    <xf numFmtId="0" fontId="37" fillId="0" borderId="15" xfId="7" applyFont="1" applyBorder="1" applyAlignment="1">
      <alignment horizontal="left" vertical="top" wrapText="1"/>
    </xf>
    <xf numFmtId="0" fontId="39" fillId="0" borderId="12" xfId="7" applyFont="1" applyBorder="1" applyAlignment="1">
      <alignment horizontal="left" vertical="top" wrapText="1" indent="1"/>
    </xf>
    <xf numFmtId="0" fontId="38" fillId="0" borderId="15" xfId="7" applyFont="1" applyBorder="1" applyAlignment="1">
      <alignment horizontal="left" vertical="top" wrapText="1"/>
    </xf>
    <xf numFmtId="0" fontId="4" fillId="0" borderId="51" xfId="6" applyBorder="1" applyAlignment="1">
      <alignment horizontal="left" wrapText="1"/>
    </xf>
    <xf numFmtId="0" fontId="4" fillId="0" borderId="50" xfId="6" applyBorder="1" applyAlignment="1">
      <alignment horizontal="left" wrapText="1"/>
    </xf>
    <xf numFmtId="0" fontId="29" fillId="0" borderId="35" xfId="0" applyFont="1" applyBorder="1" applyAlignment="1">
      <alignment horizontal="left" wrapText="1"/>
    </xf>
    <xf numFmtId="0" fontId="29" fillId="0" borderId="0" xfId="0" applyFont="1" applyAlignment="1">
      <alignment horizontal="left"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4" xfId="0" applyFont="1" applyBorder="1" applyAlignment="1">
      <alignment horizontal="center" vertical="center" wrapText="1"/>
    </xf>
    <xf numFmtId="0" fontId="4" fillId="10" borderId="30" xfId="0" applyFont="1" applyFill="1" applyBorder="1" applyAlignment="1">
      <alignment horizontal="left" vertical="center"/>
    </xf>
    <xf numFmtId="0" fontId="4" fillId="10" borderId="22" xfId="0" applyFont="1" applyFill="1" applyBorder="1" applyAlignment="1">
      <alignment horizontal="left" vertical="center"/>
    </xf>
    <xf numFmtId="0" fontId="4" fillId="10" borderId="31" xfId="0" applyFont="1" applyFill="1" applyBorder="1" applyAlignment="1">
      <alignment horizontal="left" vertical="center"/>
    </xf>
    <xf numFmtId="0" fontId="4" fillId="10" borderId="33" xfId="0" applyFont="1" applyFill="1" applyBorder="1" applyAlignment="1">
      <alignment horizontal="left" vertical="center"/>
    </xf>
    <xf numFmtId="0" fontId="4" fillId="10" borderId="2" xfId="0" applyFont="1" applyFill="1" applyBorder="1" applyAlignment="1">
      <alignment horizontal="left" vertical="center"/>
    </xf>
    <xf numFmtId="0" fontId="4" fillId="10" borderId="34" xfId="0" applyFont="1" applyFill="1" applyBorder="1" applyAlignment="1">
      <alignment horizontal="left" vertical="center"/>
    </xf>
    <xf numFmtId="0" fontId="15" fillId="0" borderId="30" xfId="0" applyFont="1" applyBorder="1" applyAlignment="1">
      <alignment horizontal="left" vertical="center"/>
    </xf>
    <xf numFmtId="0" fontId="15" fillId="0" borderId="22" xfId="0" applyFont="1" applyBorder="1" applyAlignment="1">
      <alignment horizontal="left" vertical="center"/>
    </xf>
    <xf numFmtId="0" fontId="15" fillId="0" borderId="31" xfId="0" applyFont="1" applyBorder="1" applyAlignment="1">
      <alignment horizontal="left" vertical="center"/>
    </xf>
    <xf numFmtId="0" fontId="15" fillId="0" borderId="33" xfId="0" applyFont="1" applyBorder="1" applyAlignment="1">
      <alignment horizontal="left" vertical="center"/>
    </xf>
    <xf numFmtId="0" fontId="15" fillId="0" borderId="2" xfId="0" applyFont="1" applyBorder="1" applyAlignment="1">
      <alignment horizontal="left" vertical="center"/>
    </xf>
    <xf numFmtId="0" fontId="15" fillId="0" borderId="34" xfId="0" applyFont="1" applyBorder="1" applyAlignment="1">
      <alignment horizontal="left" vertical="center"/>
    </xf>
    <xf numFmtId="0" fontId="22" fillId="0" borderId="0" xfId="0" applyFont="1" applyAlignment="1">
      <alignment horizontal="center" vertical="center"/>
    </xf>
    <xf numFmtId="0" fontId="23" fillId="0" borderId="4" xfId="0" applyFont="1" applyBorder="1" applyAlignment="1">
      <alignment horizontal="center"/>
    </xf>
    <xf numFmtId="0" fontId="23" fillId="0" borderId="15" xfId="0" applyFont="1" applyBorder="1" applyAlignment="1">
      <alignment horizontal="center"/>
    </xf>
    <xf numFmtId="0" fontId="4" fillId="0" borderId="35" xfId="6" applyBorder="1" applyAlignment="1">
      <alignment horizontal="left"/>
    </xf>
    <xf numFmtId="0" fontId="4" fillId="0" borderId="29" xfId="6" applyBorder="1" applyAlignment="1">
      <alignment horizontal="left"/>
    </xf>
    <xf numFmtId="0" fontId="4" fillId="0" borderId="37" xfId="6" applyBorder="1" applyAlignment="1">
      <alignment horizontal="left"/>
    </xf>
    <xf numFmtId="0" fontId="4" fillId="0" borderId="6" xfId="6" applyBorder="1" applyAlignment="1">
      <alignment horizontal="left"/>
    </xf>
    <xf numFmtId="0" fontId="4" fillId="0" borderId="12" xfId="6" applyBorder="1" applyAlignment="1">
      <alignment horizontal="left" wrapText="1"/>
    </xf>
    <xf numFmtId="0" fontId="4" fillId="0" borderId="15" xfId="6" applyBorder="1" applyAlignment="1">
      <alignment horizontal="left" wrapText="1"/>
    </xf>
    <xf numFmtId="0" fontId="4" fillId="0" borderId="51" xfId="6" applyBorder="1" applyAlignment="1">
      <alignment horizontal="left" wrapText="1"/>
    </xf>
    <xf numFmtId="0" fontId="4" fillId="0" borderId="50" xfId="6" applyBorder="1" applyAlignment="1">
      <alignment horizontal="left" wrapText="1"/>
    </xf>
    <xf numFmtId="0" fontId="4" fillId="0" borderId="51" xfId="6" applyBorder="1" applyAlignment="1">
      <alignment horizontal="left"/>
    </xf>
    <xf numFmtId="0" fontId="4" fillId="0" borderId="50" xfId="6" applyBorder="1" applyAlignment="1">
      <alignment horizontal="left"/>
    </xf>
    <xf numFmtId="0" fontId="4" fillId="0" borderId="49" xfId="6" applyBorder="1" applyAlignment="1">
      <alignment horizontal="left"/>
    </xf>
    <xf numFmtId="0" fontId="4" fillId="0" borderId="48" xfId="6" applyBorder="1" applyAlignment="1">
      <alignment horizontal="left"/>
    </xf>
    <xf numFmtId="49" fontId="41" fillId="7" borderId="54" xfId="9" applyNumberFormat="1" applyFont="1" applyFill="1" applyBorder="1" applyAlignment="1">
      <alignment horizontal="left" vertical="top" wrapText="1"/>
    </xf>
    <xf numFmtId="49" fontId="41" fillId="7" borderId="53" xfId="9" applyNumberFormat="1" applyFont="1" applyFill="1" applyBorder="1" applyAlignment="1">
      <alignment horizontal="left" vertical="top" wrapText="1"/>
    </xf>
    <xf numFmtId="49" fontId="41" fillId="0" borderId="54" xfId="9" applyNumberFormat="1" applyFont="1" applyBorder="1" applyAlignment="1">
      <alignment horizontal="left" vertical="top" wrapText="1"/>
    </xf>
    <xf numFmtId="49" fontId="41" fillId="0" borderId="53" xfId="9" applyNumberFormat="1" applyFont="1" applyBorder="1" applyAlignment="1">
      <alignment horizontal="left" vertical="top" wrapText="1"/>
    </xf>
    <xf numFmtId="49" fontId="32" fillId="7" borderId="39" xfId="9" applyNumberFormat="1" applyFont="1" applyFill="1" applyBorder="1" applyAlignment="1">
      <alignment horizontal="left" vertical="top" wrapText="1"/>
    </xf>
    <xf numFmtId="49" fontId="32" fillId="7" borderId="40" xfId="9" applyNumberFormat="1" applyFont="1" applyFill="1" applyBorder="1" applyAlignment="1">
      <alignment horizontal="left" vertical="top" wrapText="1"/>
    </xf>
    <xf numFmtId="49" fontId="33" fillId="0" borderId="7" xfId="9" applyNumberFormat="1" applyFont="1" applyBorder="1" applyAlignment="1">
      <alignment horizontal="left" vertical="top" wrapText="1"/>
    </xf>
    <xf numFmtId="49" fontId="33" fillId="0" borderId="11" xfId="9" applyNumberFormat="1" applyFont="1" applyBorder="1" applyAlignment="1">
      <alignment horizontal="left" vertical="top" wrapText="1"/>
    </xf>
    <xf numFmtId="0" fontId="36" fillId="7" borderId="52" xfId="7" applyFont="1" applyFill="1" applyBorder="1" applyAlignment="1">
      <alignment horizontal="center" vertical="top" wrapText="1"/>
    </xf>
    <xf numFmtId="0" fontId="35" fillId="7" borderId="45" xfId="7" applyFont="1" applyFill="1" applyBorder="1" applyAlignment="1">
      <alignment horizontal="center" vertical="top" wrapText="1"/>
    </xf>
    <xf numFmtId="0" fontId="43" fillId="0" borderId="0" xfId="6" applyFont="1" applyAlignment="1">
      <alignment horizontal="center"/>
    </xf>
    <xf numFmtId="0" fontId="43" fillId="0" borderId="36" xfId="7" applyFont="1" applyBorder="1" applyAlignment="1">
      <alignment horizontal="center" vertical="top" wrapText="1"/>
    </xf>
  </cellXfs>
  <cellStyles count="10">
    <cellStyle name="Hyperlink" xfId="1" builtinId="8"/>
    <cellStyle name="Normal" xfId="0" builtinId="0"/>
    <cellStyle name="Normal 2" xfId="2" xr:uid="{95948777-5B8C-8B42-A333-C85AABE845D4}"/>
    <cellStyle name="Normal 2 2" xfId="3" xr:uid="{525EF513-F54C-FF4D-A466-EBCA840A5666}"/>
    <cellStyle name="Normal 2 2 2" xfId="5" xr:uid="{FC3DDBD0-E435-4F6A-89A5-0B96F7EA46EC}"/>
    <cellStyle name="Normal 2 2 2 2" xfId="8" xr:uid="{7D4F328F-18F7-4B2D-82E7-C28F80773FC8}"/>
    <cellStyle name="Normal 2 2 2 3" xfId="9" xr:uid="{7898A72F-8998-4D08-B4CC-20A1C681E4E0}"/>
    <cellStyle name="Normal 3" xfId="4" xr:uid="{6537CB15-44A5-4044-BF7F-F014C441626D}"/>
    <cellStyle name="Normal 3 2" xfId="7" xr:uid="{D03B97FC-45C9-491A-844A-DB45C84CA022}"/>
    <cellStyle name="Normal 4" xfId="6" xr:uid="{17258A66-AA37-4716-B8BE-90D2B140754B}"/>
  </cellStyles>
  <dxfs count="0"/>
  <tableStyles count="0" defaultTableStyle="TableStyleMedium9" defaultPivotStyle="PivotStyleLight16"/>
  <colors>
    <mruColors>
      <color rgb="FFCCFFFF"/>
      <color rgb="FF66FFFF"/>
      <color rgb="FF0033A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jpg"/><Relationship Id="rId1" Type="http://schemas.openxmlformats.org/officeDocument/2006/relationships/image" Target="../media/image2.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25400</xdr:rowOff>
    </xdr:from>
    <xdr:to>
      <xdr:col>7</xdr:col>
      <xdr:colOff>203563</xdr:colOff>
      <xdr:row>5</xdr:row>
      <xdr:rowOff>149603</xdr:rowOff>
    </xdr:to>
    <xdr:pic>
      <xdr:nvPicPr>
        <xdr:cNvPr id="4" name="Picture 3">
          <a:extLst>
            <a:ext uri="{FF2B5EF4-FFF2-40B4-BE49-F238E27FC236}">
              <a16:creationId xmlns:a16="http://schemas.microsoft.com/office/drawing/2014/main" id="{71CC1C82-7FC5-49B7-A521-27C568C193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9075" y="25400"/>
          <a:ext cx="2130788" cy="962403"/>
        </a:xfrm>
        <a:prstGeom prst="rect">
          <a:avLst/>
        </a:prstGeom>
      </xdr:spPr>
    </xdr:pic>
    <xdr:clientData/>
  </xdr:twoCellAnchor>
  <xdr:twoCellAnchor editAs="oneCell">
    <xdr:from>
      <xdr:col>0</xdr:col>
      <xdr:colOff>209550</xdr:colOff>
      <xdr:row>19</xdr:row>
      <xdr:rowOff>28575</xdr:rowOff>
    </xdr:from>
    <xdr:to>
      <xdr:col>7</xdr:col>
      <xdr:colOff>194038</xdr:colOff>
      <xdr:row>24</xdr:row>
      <xdr:rowOff>152778</xdr:rowOff>
    </xdr:to>
    <xdr:pic>
      <xdr:nvPicPr>
        <xdr:cNvPr id="7" name="Picture 6">
          <a:extLst>
            <a:ext uri="{FF2B5EF4-FFF2-40B4-BE49-F238E27FC236}">
              <a16:creationId xmlns:a16="http://schemas.microsoft.com/office/drawing/2014/main" id="{DA04D11C-E2C3-406D-BAC4-D41F8D4FD6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3857625"/>
          <a:ext cx="1889488" cy="1000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13</xdr:row>
      <xdr:rowOff>0</xdr:rowOff>
    </xdr:from>
    <xdr:to>
      <xdr:col>13</xdr:col>
      <xdr:colOff>304800</xdr:colOff>
      <xdr:row>14</xdr:row>
      <xdr:rowOff>88900</xdr:rowOff>
    </xdr:to>
    <xdr:sp macro="" textlink="">
      <xdr:nvSpPr>
        <xdr:cNvPr id="3073" name="AutoShape 1" descr="data:image/jpeg;base64,/9j/4AAQSkZJRgABAQAAAQABAAD/2wCEAAkGBxMSEBIUExIWFBIVFhkWGBIQExAWFRMXFxUXGRYSFxcZHCggGB4lGxQUITIhJSktLy4uFx81ODUsNyktOi8BCgoKDg0OGxAQGywkHyAsLCwtLiwuNyw0MSwsOCwrLSw3LCwuLCw3LCssLCwsNzQ0NystLCwsLCwsLDcsNCwvK//AABEIAEABUgMBIgACEQEDEQH/xAAcAAEAAgMBAQEAAAAAAAAAAAAABAUDBgcCAQj/xAA8EAACAQIDBAcFBgQHAAAAAAAAAQIDEQQFEiExQVEGEyJhcYGxIzKRocEHFDNCUvAVVHLTYoOSpMLD0f/EABgBAQEBAQEAAAAAAAAAAAAAAAAEAQID/8QAIxEBAQACAgEEAgMAAAAAAAAAAAECEQMhMQQSQVEToSIy4f/aAAwDAQACEQMRAD8A7iAAAAAAAAAAAAAAAAAAI+Nr6I347l4lPLEzf535OxOzl7I+L9CPl9FSck1fs/tnjnbctOp4MPj5Rav2l8/iZK+PmpSStZNrcV8JbvIk49WqS8n8jn3XQkLHT6ty2X16d3DSn9T7hcbOU4p2s+S7iHUqdiMeV2/Ft/T1LHLMPZanve7uR1jbaI1THzUmtmxtbjz/ABGpzXwMeN/En4/Q9RnGUYQd007XST3vx7znd35EzCYxuM5St2eSItTMZvikvAz1sL1dKfavfTwt+Zf+kTAq9SN/3sZtuXUGajmUk+1tXHmu8sMbUtTbT28H4spsRG05JbrsnYuXsId+k3HK6uyon3yp+p/IsstrOUHd3advQp9Oy/fb5XLHJ5e+vBmYW7KswAe7kAAAAAAAAAAAAAAAAAAAAAAAAAAAAAAAAAAAAAVuc/k8WY8o9+Xh9TJnO6HmYsp96X9P1PG/3dfC2sUmYfiy8vREaG5eRIx79pL98DMsvdCMMo2t3q/zsWWVV9mh8N3hyIjTlShZXak0rcjLg8JNTjJqyXN9xmMsvRUfGP2k/EnYDDQlGMrdpPffimQsVGnTk+sxFKm7a7TlFNRctOp3a2amlfme8Bm2FgpL71Sl70m9cUkoWUm3e2xnWON3ustWOZfhS8vVFXgX7WHj9GXU4qUWuDTWwo5wlTkr7GnsfBm8nmUj7i/fn4szYyXs6S7r/Ii1J3bb3vaZ8ZuprlBfM89+WvKj7Jv/AB/8UZspl7RrmiJ1Ttq0u3MzYCVqkfh8UJe4L0AFLkAAAAAAAAAAAAAAAAAAAAAAAAAAAAAAAAAAAAAQs1pNwuvyu/lxKhS5P4ehsZhlhIPa4q555Ybu42VR04ttJK7LNZfecpSexttJfUm06SjuSXgRs2zCGGoVK1V2p04uUrK7suCXFvYku8Y4SeTbzmGPo4Wk6lWUadNWV3xbdlFLfKTexJbWc66RfaJiHUlRo0Vh+ympYlpVZ6t0dLajRbW1OTb5pEbodmdTMs4jXrbI0YTlTpJ3jRv2VbnK0neXHwNM6TYp1cbipve601/plpXyiifm9RrDeP2o4uHeWsl9DpPGlpcMPhadRSjOTvOs3OLktTdu1J05yi5Xvdt8TzS6YTTV1hZaXFxvh5Q0yp0nTpzvZ20tqXlZWTNRBJfVZqfwYfTdML0yqYPU8NSoUqTaf3aE+shVaioa+zaVFqNOK43a3c+m5L0jjX0U61J0K84qcaVRqUKsWr6qNSyVRLitklxS2H59OjdJY6uj+XVLtTpOk1JO0ozUWlKL4NNXT7ing9Rcpbl8PDl4ZNa+XT5ZdBu+1dyewr8e/aS7reiIH2c9JnjsK+st19GWipa1p7LwqrlqXDg4yRtDoxe+KfikVe2ZTpNdy6qnUn1DV9mu3yTt8SOpW232mwdTG1tKtysrHz7vH9MfgjPxs2ygA9WAAAAAAAAAAAAAAAAAAAAAAAAAAAAAAAAAAAAAAAABWdJsteJwlajFqM5x7LmtUVOLUoalxWqKv3XLMAcr+zTMJ/xCtRrUaVKqqbUlTpQhJSjJNxbjsa2p+ZqudZkqeJxEJYPCtxqzV3TqJvtOzdpra1ZnY866PRrVI16cuoxcFaGIjFSdv0Ti7dZDuunyaOV9LeiOYuvUrToRqudnKeEu1JpW19XJ6ot2WxXI+bjzmGse+1XFnjct1R/xen/I4b/cf3As4p/yWG81Xf8A2EGpgK0few9eP9WHrr1ifaWX1520YevK+zs4eu18dNkRb5vr9f4q/h9/tMlna4YTCL/Jk/WbN+6QZjOlkmAUadNVazpRjSVGEo65Rb0QptNXfBGq5T9nuPr2vSVCL3zxD3LmoR7T8NnijsGUZIqWmVSo61WMVGM5JRjTSVtNKmtkFv27ZNbG2Wenw5LL7+tpebPHc9vaB0HyKph6TqYhxeKqpKWiFOKpwi5OFBaEk7Oc23xcnwSNnPh9LJNdJrdgANYAAAAAAAAAAAAAAAAAAAAAP//Z">
          <a:extLst>
            <a:ext uri="{FF2B5EF4-FFF2-40B4-BE49-F238E27FC236}">
              <a16:creationId xmlns:a16="http://schemas.microsoft.com/office/drawing/2014/main" id="{00000000-0008-0000-0300-0000010C0000}"/>
            </a:ext>
          </a:extLst>
        </xdr:cNvPr>
        <xdr:cNvSpPr>
          <a:spLocks noChangeAspect="1" noChangeArrowheads="1"/>
        </xdr:cNvSpPr>
      </xdr:nvSpPr>
      <xdr:spPr bwMode="auto">
        <a:xfrm>
          <a:off x="4292600" y="280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285750</xdr:colOff>
      <xdr:row>11</xdr:row>
      <xdr:rowOff>85725</xdr:rowOff>
    </xdr:from>
    <xdr:to>
      <xdr:col>19</xdr:col>
      <xdr:colOff>180975</xdr:colOff>
      <xdr:row>16</xdr:row>
      <xdr:rowOff>215941</xdr:rowOff>
    </xdr:to>
    <xdr:pic>
      <xdr:nvPicPr>
        <xdr:cNvPr id="6" name="Picture 5">
          <a:extLst>
            <a:ext uri="{FF2B5EF4-FFF2-40B4-BE49-F238E27FC236}">
              <a16:creationId xmlns:a16="http://schemas.microsoft.com/office/drawing/2014/main" id="{4223B808-EA43-4BDD-AC7A-98EAB82C32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2495550"/>
          <a:ext cx="2133600" cy="1225591"/>
        </a:xfrm>
        <a:prstGeom prst="rect">
          <a:avLst/>
        </a:prstGeom>
      </xdr:spPr>
    </xdr:pic>
    <xdr:clientData/>
  </xdr:twoCellAnchor>
  <xdr:twoCellAnchor editAs="oneCell">
    <xdr:from>
      <xdr:col>12</xdr:col>
      <xdr:colOff>295275</xdr:colOff>
      <xdr:row>34</xdr:row>
      <xdr:rowOff>66675</xdr:rowOff>
    </xdr:from>
    <xdr:to>
      <xdr:col>19</xdr:col>
      <xdr:colOff>190500</xdr:colOff>
      <xdr:row>39</xdr:row>
      <xdr:rowOff>196891</xdr:rowOff>
    </xdr:to>
    <xdr:pic>
      <xdr:nvPicPr>
        <xdr:cNvPr id="8" name="Picture 7">
          <a:extLst>
            <a:ext uri="{FF2B5EF4-FFF2-40B4-BE49-F238E27FC236}">
              <a16:creationId xmlns:a16="http://schemas.microsoft.com/office/drawing/2014/main" id="{C4AD3FB9-248F-436C-BAED-BCD2A64F4D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7175" y="7639050"/>
          <a:ext cx="2133600" cy="1225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359231</xdr:colOff>
      <xdr:row>55</xdr:row>
      <xdr:rowOff>90540</xdr:rowOff>
    </xdr:from>
    <xdr:to>
      <xdr:col>20</xdr:col>
      <xdr:colOff>416379</xdr:colOff>
      <xdr:row>59</xdr:row>
      <xdr:rowOff>157214</xdr:rowOff>
    </xdr:to>
    <xdr:pic>
      <xdr:nvPicPr>
        <xdr:cNvPr id="13" name="Picture 12">
          <a:extLst>
            <a:ext uri="{FF2B5EF4-FFF2-40B4-BE49-F238E27FC236}">
              <a16:creationId xmlns:a16="http://schemas.microsoft.com/office/drawing/2014/main" id="{23225E36-03C1-46B8-9030-BCC8558042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6374" y="9710790"/>
          <a:ext cx="2506434" cy="1264103"/>
        </a:xfrm>
        <a:prstGeom prst="rect">
          <a:avLst/>
        </a:prstGeom>
      </xdr:spPr>
    </xdr:pic>
    <xdr:clientData/>
  </xdr:twoCellAnchor>
  <xdr:twoCellAnchor editAs="oneCell">
    <xdr:from>
      <xdr:col>3</xdr:col>
      <xdr:colOff>435429</xdr:colOff>
      <xdr:row>54</xdr:row>
      <xdr:rowOff>258535</xdr:rowOff>
    </xdr:from>
    <xdr:to>
      <xdr:col>7</xdr:col>
      <xdr:colOff>206829</xdr:colOff>
      <xdr:row>60</xdr:row>
      <xdr:rowOff>83601</xdr:rowOff>
    </xdr:to>
    <xdr:pic>
      <xdr:nvPicPr>
        <xdr:cNvPr id="14" name="Picture 13">
          <a:extLst>
            <a:ext uri="{FF2B5EF4-FFF2-40B4-BE49-F238E27FC236}">
              <a16:creationId xmlns:a16="http://schemas.microsoft.com/office/drawing/2014/main" id="{49319696-498A-4CD8-8ADD-FAD5B21400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72393" y="9579428"/>
          <a:ext cx="2220686" cy="1621209"/>
        </a:xfrm>
        <a:prstGeom prst="rect">
          <a:avLst/>
        </a:prstGeom>
      </xdr:spPr>
    </xdr:pic>
    <xdr:clientData/>
  </xdr:twoCellAnchor>
  <xdr:twoCellAnchor editAs="oneCell">
    <xdr:from>
      <xdr:col>2</xdr:col>
      <xdr:colOff>581849</xdr:colOff>
      <xdr:row>6</xdr:row>
      <xdr:rowOff>13607</xdr:rowOff>
    </xdr:from>
    <xdr:to>
      <xdr:col>12</xdr:col>
      <xdr:colOff>18976</xdr:colOff>
      <xdr:row>48</xdr:row>
      <xdr:rowOff>108857</xdr:rowOff>
    </xdr:to>
    <xdr:pic>
      <xdr:nvPicPr>
        <xdr:cNvPr id="5" name="Picture 4">
          <a:extLst>
            <a:ext uri="{FF2B5EF4-FFF2-40B4-BE49-F238E27FC236}">
              <a16:creationId xmlns:a16="http://schemas.microsoft.com/office/drawing/2014/main" id="{A05FB698-A69B-45A1-8FB8-B4B111166A9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52063" y="993321"/>
          <a:ext cx="5288199" cy="6953250"/>
        </a:xfrm>
        <a:prstGeom prst="rect">
          <a:avLst/>
        </a:prstGeom>
      </xdr:spPr>
    </xdr:pic>
    <xdr:clientData/>
  </xdr:twoCellAnchor>
  <xdr:twoCellAnchor editAs="oneCell">
    <xdr:from>
      <xdr:col>11</xdr:col>
      <xdr:colOff>571499</xdr:colOff>
      <xdr:row>6</xdr:row>
      <xdr:rowOff>8409</xdr:rowOff>
    </xdr:from>
    <xdr:to>
      <xdr:col>21</xdr:col>
      <xdr:colOff>36093</xdr:colOff>
      <xdr:row>48</xdr:row>
      <xdr:rowOff>108857</xdr:rowOff>
    </xdr:to>
    <xdr:pic>
      <xdr:nvPicPr>
        <xdr:cNvPr id="7" name="Picture 6">
          <a:extLst>
            <a:ext uri="{FF2B5EF4-FFF2-40B4-BE49-F238E27FC236}">
              <a16:creationId xmlns:a16="http://schemas.microsoft.com/office/drawing/2014/main" id="{64879EC1-BAFB-44DA-8837-515FBC21998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07678" y="988123"/>
          <a:ext cx="5315665" cy="69584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257175</xdr:colOff>
      <xdr:row>1</xdr:row>
      <xdr:rowOff>92814</xdr:rowOff>
    </xdr:from>
    <xdr:ext cx="1504950" cy="864479"/>
    <xdr:pic>
      <xdr:nvPicPr>
        <xdr:cNvPr id="2" name="Picture 1">
          <a:extLst>
            <a:ext uri="{FF2B5EF4-FFF2-40B4-BE49-F238E27FC236}">
              <a16:creationId xmlns:a16="http://schemas.microsoft.com/office/drawing/2014/main" id="{E23F7EF8-A40E-4B31-8EF2-463C8356EC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250657"/>
          <a:ext cx="1504950" cy="864479"/>
        </a:xfrm>
        <a:prstGeom prst="rect">
          <a:avLst/>
        </a:prstGeom>
      </xdr:spPr>
    </xdr:pic>
    <xdr:clientData/>
  </xdr:oneCellAnchor>
  <xdr:oneCellAnchor>
    <xdr:from>
      <xdr:col>1</xdr:col>
      <xdr:colOff>1609724</xdr:colOff>
      <xdr:row>1</xdr:row>
      <xdr:rowOff>109430</xdr:rowOff>
    </xdr:from>
    <xdr:ext cx="1617085" cy="852595"/>
    <xdr:pic>
      <xdr:nvPicPr>
        <xdr:cNvPr id="3" name="Picture 2">
          <a:extLst>
            <a:ext uri="{FF2B5EF4-FFF2-40B4-BE49-F238E27FC236}">
              <a16:creationId xmlns:a16="http://schemas.microsoft.com/office/drawing/2014/main" id="{ECD3343F-469F-4792-951F-FAB1195B68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96567" y="267273"/>
          <a:ext cx="1617085" cy="85259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topLeftCell="A5" workbookViewId="0">
      <selection activeCell="B34" sqref="B34"/>
    </sheetView>
  </sheetViews>
  <sheetFormatPr defaultColWidth="8.84375" defaultRowHeight="12.45" x14ac:dyDescent="0.3"/>
  <cols>
    <col min="1" max="1" width="19" customWidth="1"/>
    <col min="2" max="2" width="21" customWidth="1"/>
    <col min="3" max="3" width="11.3828125" customWidth="1"/>
    <col min="4" max="4" width="12" customWidth="1"/>
  </cols>
  <sheetData>
    <row r="1" spans="1:11" x14ac:dyDescent="0.3">
      <c r="A1" s="3" t="s">
        <v>119</v>
      </c>
    </row>
    <row r="2" spans="1:11" x14ac:dyDescent="0.3">
      <c r="A2" s="3" t="s">
        <v>148</v>
      </c>
    </row>
    <row r="3" spans="1:11" ht="12.9" thickBot="1" x14ac:dyDescent="0.35"/>
    <row r="4" spans="1:11" ht="20.6" thickBot="1" x14ac:dyDescent="0.55000000000000004">
      <c r="A4" s="3" t="s">
        <v>0</v>
      </c>
      <c r="C4" s="81"/>
      <c r="D4" s="82" t="s">
        <v>14</v>
      </c>
      <c r="E4" s="83" t="s">
        <v>15</v>
      </c>
    </row>
    <row r="5" spans="1:11" ht="12.9" thickBot="1" x14ac:dyDescent="0.35">
      <c r="A5" s="3"/>
    </row>
    <row r="6" spans="1:11" x14ac:dyDescent="0.3">
      <c r="A6" s="36" t="s">
        <v>89</v>
      </c>
      <c r="B6" s="37" t="s">
        <v>1</v>
      </c>
    </row>
    <row r="7" spans="1:11" x14ac:dyDescent="0.3">
      <c r="A7" s="22" t="s">
        <v>5</v>
      </c>
      <c r="B7" s="28" t="s">
        <v>146</v>
      </c>
      <c r="C7" s="2"/>
      <c r="D7" s="2"/>
      <c r="F7" s="21"/>
      <c r="G7" s="26" t="s">
        <v>116</v>
      </c>
      <c r="H7" s="24"/>
      <c r="I7" s="24"/>
      <c r="J7" s="24"/>
      <c r="K7" s="24"/>
    </row>
    <row r="8" spans="1:11" x14ac:dyDescent="0.3">
      <c r="A8" s="22" t="s">
        <v>6</v>
      </c>
      <c r="B8" s="28" t="s">
        <v>113</v>
      </c>
      <c r="C8" s="2"/>
      <c r="D8" s="2"/>
      <c r="F8" s="21"/>
      <c r="G8" s="24"/>
      <c r="H8" s="24"/>
      <c r="I8" s="24"/>
      <c r="J8" s="24"/>
      <c r="K8" s="24"/>
    </row>
    <row r="9" spans="1:11" x14ac:dyDescent="0.3">
      <c r="A9" s="22" t="s">
        <v>7</v>
      </c>
      <c r="B9" s="28" t="s">
        <v>149</v>
      </c>
      <c r="C9" s="2"/>
      <c r="D9" s="2"/>
      <c r="G9" s="24" t="s">
        <v>88</v>
      </c>
      <c r="H9" s="24"/>
      <c r="I9" s="24"/>
      <c r="J9" s="24"/>
      <c r="K9" s="24"/>
    </row>
    <row r="10" spans="1:11" x14ac:dyDescent="0.3">
      <c r="A10" s="22" t="s">
        <v>8</v>
      </c>
      <c r="B10" s="28" t="s">
        <v>145</v>
      </c>
      <c r="C10" s="2"/>
      <c r="D10" s="2"/>
      <c r="G10" s="24" t="s">
        <v>87</v>
      </c>
      <c r="H10" s="24"/>
      <c r="I10" s="24"/>
      <c r="J10" s="24"/>
      <c r="K10" s="24"/>
    </row>
    <row r="11" spans="1:11" ht="12.9" thickBot="1" x14ac:dyDescent="0.35">
      <c r="A11" s="23" t="s">
        <v>9</v>
      </c>
      <c r="B11" s="29" t="s">
        <v>153</v>
      </c>
      <c r="C11" s="2"/>
      <c r="D11" s="2"/>
      <c r="G11" s="24" t="s">
        <v>114</v>
      </c>
      <c r="H11" s="24"/>
      <c r="I11" s="24"/>
      <c r="J11" s="24"/>
      <c r="K11" s="24"/>
    </row>
    <row r="12" spans="1:11" x14ac:dyDescent="0.3">
      <c r="B12" s="2"/>
      <c r="C12" s="2"/>
      <c r="D12" s="2"/>
      <c r="G12" s="24" t="s">
        <v>115</v>
      </c>
      <c r="H12" s="24"/>
      <c r="I12" s="24"/>
      <c r="J12" s="24"/>
      <c r="K12" s="24"/>
    </row>
    <row r="13" spans="1:11" ht="12.9" thickBot="1" x14ac:dyDescent="0.35">
      <c r="C13" s="2"/>
      <c r="D13" s="2"/>
      <c r="G13" s="24" t="s">
        <v>70</v>
      </c>
      <c r="H13" s="24"/>
      <c r="I13" s="24"/>
      <c r="J13" s="24"/>
      <c r="K13" s="24"/>
    </row>
    <row r="14" spans="1:11" x14ac:dyDescent="0.3">
      <c r="A14" s="27" t="s">
        <v>2</v>
      </c>
      <c r="B14" s="49" t="s">
        <v>154</v>
      </c>
      <c r="C14" s="2"/>
      <c r="D14" s="2"/>
      <c r="G14" s="24" t="s">
        <v>71</v>
      </c>
      <c r="H14" s="24"/>
      <c r="I14" s="24"/>
      <c r="J14" s="24"/>
      <c r="K14" s="24"/>
    </row>
    <row r="15" spans="1:11" x14ac:dyDescent="0.3">
      <c r="A15" s="22" t="s">
        <v>67</v>
      </c>
      <c r="B15" s="28" t="s">
        <v>150</v>
      </c>
      <c r="D15" s="2"/>
      <c r="G15" s="24"/>
      <c r="H15" s="24"/>
      <c r="I15" s="24"/>
      <c r="J15" s="24"/>
      <c r="K15" s="24"/>
    </row>
    <row r="16" spans="1:11" x14ac:dyDescent="0.3">
      <c r="A16" s="22" t="s">
        <v>3</v>
      </c>
      <c r="B16" s="54">
        <v>0.8125</v>
      </c>
      <c r="C16" s="2"/>
      <c r="D16" s="2"/>
      <c r="G16" s="105"/>
      <c r="H16" s="105"/>
      <c r="I16" s="105"/>
      <c r="J16" s="105"/>
      <c r="K16" s="105"/>
    </row>
    <row r="17" spans="1:11" x14ac:dyDescent="0.3">
      <c r="A17" s="22" t="s">
        <v>4</v>
      </c>
      <c r="B17" s="28"/>
      <c r="C17" s="2"/>
      <c r="D17" s="2"/>
      <c r="G17" s="105"/>
      <c r="H17" s="105"/>
      <c r="I17" s="105"/>
      <c r="J17" s="105"/>
      <c r="K17" s="105"/>
    </row>
    <row r="18" spans="1:11" x14ac:dyDescent="0.3">
      <c r="A18" s="22" t="s">
        <v>10</v>
      </c>
      <c r="B18" s="28" t="s">
        <v>155</v>
      </c>
      <c r="C18" s="2"/>
      <c r="D18" s="2"/>
      <c r="G18" s="105"/>
      <c r="H18" s="105"/>
      <c r="I18" s="105"/>
      <c r="J18" s="105"/>
      <c r="K18" s="105"/>
    </row>
    <row r="19" spans="1:11" x14ac:dyDescent="0.3">
      <c r="A19" s="22" t="s">
        <v>93</v>
      </c>
      <c r="B19" s="28"/>
      <c r="C19" s="2"/>
      <c r="D19" s="2"/>
      <c r="G19" s="105"/>
      <c r="H19" s="105"/>
      <c r="I19" s="105"/>
      <c r="J19" s="105"/>
      <c r="K19" s="105"/>
    </row>
    <row r="20" spans="1:11" ht="12.9" thickBot="1" x14ac:dyDescent="0.35">
      <c r="A20" s="23" t="s">
        <v>102</v>
      </c>
      <c r="B20" s="29" t="s">
        <v>109</v>
      </c>
      <c r="C20" s="2"/>
      <c r="D20" s="2"/>
    </row>
    <row r="21" spans="1:11" ht="12.9" thickBot="1" x14ac:dyDescent="0.35">
      <c r="B21" s="2"/>
      <c r="C21" s="2"/>
      <c r="D21" s="2"/>
    </row>
    <row r="22" spans="1:11" x14ac:dyDescent="0.3">
      <c r="A22" s="27" t="s">
        <v>10</v>
      </c>
      <c r="B22" s="30" t="s">
        <v>155</v>
      </c>
      <c r="C22" s="2"/>
      <c r="D22" s="2"/>
    </row>
    <row r="23" spans="1:11" x14ac:dyDescent="0.3">
      <c r="A23" s="22" t="s">
        <v>65</v>
      </c>
      <c r="B23" s="28" t="s">
        <v>156</v>
      </c>
      <c r="D23" s="2"/>
    </row>
    <row r="24" spans="1:11" x14ac:dyDescent="0.3">
      <c r="A24" s="22" t="s">
        <v>12</v>
      </c>
      <c r="B24" s="28" t="s">
        <v>157</v>
      </c>
      <c r="C24" s="2"/>
      <c r="D24" s="2"/>
    </row>
    <row r="25" spans="1:11" x14ac:dyDescent="0.3">
      <c r="A25" s="22" t="s">
        <v>11</v>
      </c>
      <c r="B25" s="28" t="s">
        <v>158</v>
      </c>
      <c r="C25" s="2"/>
      <c r="D25" s="2"/>
    </row>
    <row r="26" spans="1:11" x14ac:dyDescent="0.3">
      <c r="A26" s="22" t="s">
        <v>66</v>
      </c>
      <c r="B26" s="28" t="s">
        <v>159</v>
      </c>
      <c r="D26" s="2"/>
    </row>
    <row r="27" spans="1:11" ht="12.9" thickBot="1" x14ac:dyDescent="0.35">
      <c r="A27" s="23" t="s">
        <v>13</v>
      </c>
      <c r="B27" s="29" t="s">
        <v>160</v>
      </c>
      <c r="C27" s="2"/>
      <c r="D27" s="2"/>
    </row>
    <row r="28" spans="1:11" x14ac:dyDescent="0.3">
      <c r="C28" s="2"/>
      <c r="D28" s="2"/>
    </row>
    <row r="29" spans="1:11" ht="12.9" thickBot="1" x14ac:dyDescent="0.35"/>
    <row r="30" spans="1:11" ht="12.9" x14ac:dyDescent="0.35">
      <c r="A30" s="27" t="s">
        <v>24</v>
      </c>
      <c r="B30" s="30" t="s">
        <v>161</v>
      </c>
      <c r="C30" s="79" t="s">
        <v>68</v>
      </c>
    </row>
    <row r="31" spans="1:11" x14ac:dyDescent="0.3">
      <c r="A31" s="22" t="s">
        <v>62</v>
      </c>
      <c r="B31" s="28" t="s">
        <v>15</v>
      </c>
      <c r="C31" s="356" t="s">
        <v>69</v>
      </c>
      <c r="D31" s="357"/>
      <c r="E31" s="357"/>
      <c r="F31" s="80"/>
      <c r="G31" s="80"/>
      <c r="H31" s="80"/>
      <c r="I31" s="80"/>
      <c r="J31" s="80"/>
    </row>
    <row r="32" spans="1:11" ht="12.75" customHeight="1" x14ac:dyDescent="0.3">
      <c r="A32" s="22" t="s">
        <v>25</v>
      </c>
      <c r="B32" s="28" t="s">
        <v>162</v>
      </c>
      <c r="C32" s="356"/>
      <c r="D32" s="357"/>
      <c r="E32" s="357"/>
      <c r="F32" s="80"/>
      <c r="G32" s="80"/>
      <c r="H32" s="80"/>
      <c r="I32" s="80"/>
      <c r="J32" s="80"/>
    </row>
    <row r="33" spans="1:10" ht="12.9" thickBot="1" x14ac:dyDescent="0.35">
      <c r="A33" s="23" t="s">
        <v>63</v>
      </c>
      <c r="B33" s="29" t="s">
        <v>104</v>
      </c>
      <c r="C33" s="356"/>
      <c r="D33" s="357"/>
      <c r="E33" s="357"/>
      <c r="F33" s="80"/>
      <c r="G33" s="80"/>
      <c r="H33" s="80"/>
      <c r="I33" s="80"/>
      <c r="J33" s="80"/>
    </row>
    <row r="34" spans="1:10" ht="12.9" thickBot="1" x14ac:dyDescent="0.35">
      <c r="C34" s="80"/>
      <c r="D34" s="80"/>
      <c r="E34" s="80"/>
      <c r="F34" s="80"/>
      <c r="G34" s="80"/>
      <c r="H34" s="80"/>
      <c r="I34" s="80"/>
      <c r="J34" s="80"/>
    </row>
    <row r="35" spans="1:10" x14ac:dyDescent="0.3">
      <c r="A35" s="27"/>
      <c r="B35" s="30"/>
    </row>
    <row r="36" spans="1:10" x14ac:dyDescent="0.3">
      <c r="A36" s="22" t="s">
        <v>95</v>
      </c>
      <c r="B36" s="40" t="s">
        <v>103</v>
      </c>
    </row>
    <row r="37" spans="1:10" x14ac:dyDescent="0.3">
      <c r="A37" s="22" t="s">
        <v>96</v>
      </c>
      <c r="B37" s="40"/>
    </row>
    <row r="38" spans="1:10" x14ac:dyDescent="0.3">
      <c r="A38" s="22" t="s">
        <v>97</v>
      </c>
      <c r="B38" s="41"/>
    </row>
    <row r="39" spans="1:10" x14ac:dyDescent="0.3">
      <c r="A39" s="22" t="s">
        <v>98</v>
      </c>
      <c r="B39" s="28" t="s">
        <v>105</v>
      </c>
    </row>
    <row r="40" spans="1:10" x14ac:dyDescent="0.3">
      <c r="A40" s="22" t="s">
        <v>99</v>
      </c>
      <c r="B40" s="40" t="s">
        <v>103</v>
      </c>
      <c r="C40" s="39"/>
    </row>
    <row r="41" spans="1:10" x14ac:dyDescent="0.3">
      <c r="A41" s="22" t="s">
        <v>100</v>
      </c>
      <c r="B41" s="40"/>
    </row>
    <row r="42" spans="1:10" ht="12.9" thickBot="1" x14ac:dyDescent="0.35">
      <c r="A42" s="23" t="s">
        <v>101</v>
      </c>
      <c r="B42" s="42"/>
    </row>
    <row r="44" spans="1:10" x14ac:dyDescent="0.3">
      <c r="C44" s="39"/>
    </row>
  </sheetData>
  <mergeCells count="1">
    <mergeCell ref="C31:E33"/>
  </mergeCells>
  <phoneticPr fontId="5" type="noConversion"/>
  <pageMargins left="0.25" right="0.25" top="0.75" bottom="0.75" header="0.3" footer="0.3"/>
  <pageSetup orientation="portrait" verticalDpi="597" r:id="rId1"/>
  <headerFooter alignWithMargins="0">
    <oddFooter>&amp;C_x000D_&amp;1#&amp;"Calibri"&amp;10&amp;K000000 Lexmark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8"/>
  <sheetViews>
    <sheetView zoomScaleNormal="100" workbookViewId="0">
      <selection activeCell="N1" sqref="N1"/>
    </sheetView>
  </sheetViews>
  <sheetFormatPr defaultColWidth="8.84375" defaultRowHeight="12.45" x14ac:dyDescent="0.3"/>
  <cols>
    <col min="1" max="5" width="3.3828125" customWidth="1"/>
    <col min="6" max="6" width="7.15234375" bestFit="1" customWidth="1"/>
    <col min="7" max="12" width="3.3828125" customWidth="1"/>
    <col min="14" max="14" width="14.84375" customWidth="1"/>
    <col min="18" max="18" width="18" customWidth="1"/>
  </cols>
  <sheetData>
    <row r="1" spans="1:16" ht="17.600000000000001" x14ac:dyDescent="0.4">
      <c r="A1" s="7"/>
      <c r="B1" s="8"/>
      <c r="C1" s="8"/>
      <c r="D1" s="9"/>
      <c r="E1" s="9"/>
      <c r="F1" s="9"/>
      <c r="G1" s="9"/>
      <c r="H1" s="9"/>
      <c r="I1" s="9"/>
      <c r="J1" s="8"/>
      <c r="K1" s="8"/>
      <c r="L1" s="8"/>
      <c r="M1" s="8"/>
      <c r="N1" s="50" t="str">
        <f>'Input Data'!B20</f>
        <v>KHSAA</v>
      </c>
    </row>
    <row r="2" spans="1:16" ht="12.75" customHeight="1" x14ac:dyDescent="0.4">
      <c r="A2" s="51"/>
      <c r="D2" s="1"/>
      <c r="E2" s="1"/>
      <c r="F2" s="1"/>
      <c r="G2" s="1"/>
      <c r="H2" s="1"/>
      <c r="I2" s="1"/>
      <c r="N2" s="85" t="str">
        <f>'Input Data'!A39&amp;", "&amp;'Input Data'!B39</f>
        <v>Officials Supervisor, Keith Morgan</v>
      </c>
    </row>
    <row r="3" spans="1:16" ht="12.75" customHeight="1" x14ac:dyDescent="0.4">
      <c r="A3" s="51"/>
      <c r="D3" s="1"/>
      <c r="E3" s="1"/>
      <c r="F3" s="1"/>
      <c r="G3" s="1"/>
      <c r="H3" s="1"/>
      <c r="I3" s="1"/>
      <c r="K3" s="358" t="s">
        <v>111</v>
      </c>
      <c r="L3" s="358"/>
      <c r="M3" s="358"/>
      <c r="N3" s="359"/>
    </row>
    <row r="4" spans="1:16" ht="12.75" customHeight="1" x14ac:dyDescent="0.4">
      <c r="A4" s="51"/>
      <c r="D4" s="1"/>
      <c r="E4" s="1"/>
      <c r="F4" s="1"/>
      <c r="G4" s="1"/>
      <c r="H4" s="1"/>
      <c r="I4" s="1"/>
      <c r="K4" s="358"/>
      <c r="L4" s="358"/>
      <c r="M4" s="358"/>
      <c r="N4" s="359"/>
    </row>
    <row r="5" spans="1:16" ht="12.75" customHeight="1" x14ac:dyDescent="0.4">
      <c r="A5" s="51"/>
      <c r="D5" s="1"/>
      <c r="E5" s="1"/>
      <c r="F5" s="1"/>
      <c r="G5" s="1"/>
      <c r="H5" s="1"/>
      <c r="I5" s="1"/>
      <c r="K5" s="358"/>
      <c r="L5" s="358"/>
      <c r="M5" s="358"/>
      <c r="N5" s="359"/>
    </row>
    <row r="6" spans="1:16" ht="12.75" customHeight="1" x14ac:dyDescent="0.4">
      <c r="A6" s="52"/>
      <c r="D6" s="1"/>
      <c r="E6" s="1"/>
      <c r="F6" s="1"/>
      <c r="G6" s="1"/>
      <c r="H6" s="1"/>
      <c r="I6" s="1"/>
      <c r="K6" s="360"/>
      <c r="L6" s="360"/>
      <c r="M6" s="360"/>
      <c r="N6" s="361"/>
    </row>
    <row r="7" spans="1:16" ht="17.600000000000001" x14ac:dyDescent="0.4">
      <c r="A7" s="7" t="str">
        <f>'Input Data'!A22</f>
        <v>Home Team</v>
      </c>
      <c r="B7" s="8"/>
      <c r="C7" s="8"/>
      <c r="D7" s="9"/>
      <c r="E7" s="9"/>
      <c r="F7" s="9"/>
      <c r="G7" s="7" t="str">
        <f>"  "&amp;'Input Data'!$B$22&amp;" - "&amp;"Coach "&amp;'Input Data'!$B$24</f>
        <v xml:space="preserve">  Montgomery County - Coach Michael Caba</v>
      </c>
      <c r="H7" s="9"/>
      <c r="I7" s="9"/>
      <c r="J7" s="8"/>
      <c r="K7" s="8"/>
      <c r="L7" s="8"/>
      <c r="M7" s="8"/>
      <c r="N7" s="10"/>
    </row>
    <row r="8" spans="1:16" ht="17.600000000000001" x14ac:dyDescent="0.4">
      <c r="A8" s="278" t="str">
        <f>'Input Data'!A25</f>
        <v>Visiting Team</v>
      </c>
      <c r="B8" s="43"/>
      <c r="C8" s="43"/>
      <c r="D8" s="44"/>
      <c r="E8" s="44"/>
      <c r="F8" s="44"/>
      <c r="G8" s="278" t="str">
        <f>"  "&amp;'Input Data'!$B$25&amp;" - "&amp;"Coach "&amp;'Input Data'!$B$27</f>
        <v xml:space="preserve">  Mason County - Coach Joseph Wynn</v>
      </c>
      <c r="H8" s="44"/>
      <c r="I8" s="44"/>
      <c r="J8" s="43"/>
      <c r="K8" s="43"/>
      <c r="L8" s="43"/>
      <c r="M8" s="43"/>
      <c r="N8" s="45"/>
    </row>
    <row r="9" spans="1:16" ht="17.600000000000001" x14ac:dyDescent="0.4">
      <c r="A9" s="11" t="s">
        <v>57</v>
      </c>
      <c r="B9" s="4"/>
      <c r="C9" s="4"/>
      <c r="D9" s="12"/>
      <c r="E9" s="12"/>
      <c r="F9" s="12"/>
      <c r="G9" s="11" t="str">
        <f>"  "&amp;'Input Data'!$B$15&amp;", "&amp;'Input Data'!$B$14&amp;""</f>
        <v xml:space="preserve">  Friday, 8/30/2024</v>
      </c>
      <c r="H9" s="12"/>
      <c r="I9" s="12"/>
      <c r="J9" s="4"/>
      <c r="K9" s="4"/>
      <c r="L9" s="4"/>
      <c r="M9" s="4"/>
      <c r="N9" s="13"/>
    </row>
    <row r="10" spans="1:16" ht="4" customHeight="1" x14ac:dyDescent="0.4">
      <c r="A10" s="86"/>
      <c r="B10" s="87"/>
      <c r="C10" s="87"/>
      <c r="D10" s="88"/>
      <c r="E10" s="88"/>
      <c r="F10" s="88"/>
      <c r="G10" s="87"/>
      <c r="H10" s="88"/>
      <c r="I10" s="88"/>
      <c r="J10" s="87"/>
      <c r="K10" s="87"/>
      <c r="L10" s="87"/>
      <c r="M10" s="87"/>
      <c r="N10" s="89"/>
    </row>
    <row r="11" spans="1:16" ht="17.600000000000001" x14ac:dyDescent="0.4">
      <c r="A11" s="47" t="str">
        <f>'Input Data'!$A$7</f>
        <v>Referee</v>
      </c>
      <c r="B11" s="8"/>
      <c r="C11" s="8"/>
      <c r="D11" s="9"/>
      <c r="E11" s="9"/>
      <c r="F11" s="9"/>
      <c r="G11" s="47" t="str">
        <f>"   "&amp;'Input Data'!$B$7</f>
        <v xml:space="preserve">   Joe Ammerman</v>
      </c>
      <c r="H11" s="9"/>
      <c r="I11" s="9"/>
      <c r="J11" s="8"/>
      <c r="K11" s="8"/>
      <c r="L11" s="8"/>
      <c r="M11" s="8"/>
      <c r="N11" s="10"/>
    </row>
    <row r="12" spans="1:16" ht="17.600000000000001" x14ac:dyDescent="0.4">
      <c r="A12" s="18" t="str">
        <f>'Input Data'!$A$8</f>
        <v>Umpire</v>
      </c>
      <c r="B12" s="5"/>
      <c r="C12" s="5"/>
      <c r="D12" s="15"/>
      <c r="E12" s="15"/>
      <c r="F12" s="15"/>
      <c r="G12" s="18" t="str">
        <f>"   "&amp;'Input Data'!$B$8</f>
        <v xml:space="preserve">   Brandon Shields</v>
      </c>
      <c r="H12" s="15"/>
      <c r="I12" s="15"/>
      <c r="J12" s="5"/>
      <c r="K12" s="5"/>
      <c r="L12" s="5"/>
      <c r="M12" s="5"/>
      <c r="N12" s="17"/>
      <c r="P12" s="84"/>
    </row>
    <row r="13" spans="1:16" ht="17.600000000000001" x14ac:dyDescent="0.4">
      <c r="A13" s="362" t="str">
        <f>'Input Data'!$A$9</f>
        <v>Head Linesman</v>
      </c>
      <c r="B13" s="363"/>
      <c r="C13" s="363"/>
      <c r="D13" s="363"/>
      <c r="E13" s="364"/>
      <c r="F13" s="100" t="s">
        <v>107</v>
      </c>
      <c r="G13" s="99" t="str">
        <f>"   "&amp;'Input Data'!$B$10</f>
        <v xml:space="preserve">   Chris Turley</v>
      </c>
      <c r="H13" s="94"/>
      <c r="I13" s="94"/>
      <c r="J13" s="95"/>
      <c r="K13" s="95"/>
      <c r="L13" s="95"/>
      <c r="M13" s="95"/>
      <c r="N13" s="96"/>
    </row>
    <row r="14" spans="1:16" ht="17.600000000000001" x14ac:dyDescent="0.4">
      <c r="A14" s="365"/>
      <c r="B14" s="366"/>
      <c r="C14" s="366"/>
      <c r="D14" s="366"/>
      <c r="E14" s="367"/>
      <c r="F14" s="101" t="s">
        <v>106</v>
      </c>
      <c r="G14" s="102" t="str">
        <f>"   "&amp;'Input Data'!$B$9</f>
        <v xml:space="preserve">   Aaron Haney</v>
      </c>
      <c r="H14" s="56"/>
      <c r="I14" s="56"/>
      <c r="J14" s="57"/>
      <c r="K14" s="57"/>
      <c r="L14" s="57"/>
      <c r="M14" s="57"/>
      <c r="N14" s="58"/>
    </row>
    <row r="15" spans="1:16" ht="17.600000000000001" x14ac:dyDescent="0.4">
      <c r="A15" s="368" t="str">
        <f>'Input Data'!$A$10</f>
        <v>Line Judge</v>
      </c>
      <c r="B15" s="369"/>
      <c r="C15" s="369"/>
      <c r="D15" s="369"/>
      <c r="E15" s="370"/>
      <c r="F15" s="97" t="s">
        <v>107</v>
      </c>
      <c r="G15" s="18" t="str">
        <f>"   "&amp;'Input Data'!$B$9</f>
        <v xml:space="preserve">   Aaron Haney</v>
      </c>
      <c r="H15" s="15"/>
      <c r="I15" s="15"/>
      <c r="J15" s="5"/>
      <c r="K15" s="5"/>
      <c r="L15" s="5"/>
      <c r="M15" s="5"/>
      <c r="N15" s="17"/>
    </row>
    <row r="16" spans="1:16" ht="17.600000000000001" x14ac:dyDescent="0.4">
      <c r="A16" s="371"/>
      <c r="B16" s="372"/>
      <c r="C16" s="372"/>
      <c r="D16" s="372"/>
      <c r="E16" s="373"/>
      <c r="F16" s="97" t="s">
        <v>106</v>
      </c>
      <c r="G16" s="18" t="str">
        <f>"   "&amp;'Input Data'!$B$10</f>
        <v xml:space="preserve">   Chris Turley</v>
      </c>
      <c r="H16" s="15"/>
      <c r="I16" s="15"/>
      <c r="J16" s="5"/>
      <c r="K16" s="5"/>
      <c r="L16" s="5"/>
      <c r="M16" s="5"/>
      <c r="N16" s="17"/>
    </row>
    <row r="17" spans="1:14" ht="17.600000000000001" x14ac:dyDescent="0.4">
      <c r="A17" s="18" t="str">
        <f>'Input Data'!$A$11</f>
        <v>Back Judge</v>
      </c>
      <c r="B17" s="5"/>
      <c r="C17" s="5"/>
      <c r="D17" s="15"/>
      <c r="E17" s="15"/>
      <c r="F17" s="15"/>
      <c r="G17" s="18" t="str">
        <f>"   "&amp;'Input Data'!$B$11</f>
        <v xml:space="preserve">   Jaron Givens</v>
      </c>
      <c r="H17" s="15"/>
      <c r="I17" s="15"/>
      <c r="J17" s="5"/>
      <c r="K17" s="5"/>
      <c r="L17" s="5"/>
      <c r="M17" s="5"/>
      <c r="N17" s="17"/>
    </row>
    <row r="18" spans="1:14" ht="17.600000000000001" x14ac:dyDescent="0.4">
      <c r="A18" s="21"/>
      <c r="D18" s="1"/>
      <c r="E18" s="1"/>
      <c r="F18" s="1"/>
      <c r="G18" s="21"/>
      <c r="H18" s="1"/>
      <c r="I18" s="1"/>
    </row>
    <row r="19" spans="1:14" ht="17.600000000000001" x14ac:dyDescent="0.4">
      <c r="A19" s="1"/>
      <c r="B19" s="1"/>
      <c r="C19" s="1"/>
      <c r="D19" s="1"/>
      <c r="E19" s="1"/>
      <c r="F19" s="1"/>
      <c r="G19" s="1"/>
      <c r="H19" s="1"/>
      <c r="I19" s="1"/>
    </row>
    <row r="20" spans="1:14" ht="17.600000000000001" x14ac:dyDescent="0.4">
      <c r="A20" s="7"/>
      <c r="B20" s="8"/>
      <c r="C20" s="8"/>
      <c r="D20" s="9"/>
      <c r="E20" s="9"/>
      <c r="F20" s="9"/>
      <c r="G20" s="9"/>
      <c r="H20" s="9"/>
      <c r="I20" s="9"/>
      <c r="J20" s="8"/>
      <c r="K20" s="8"/>
      <c r="L20" s="8"/>
      <c r="M20" s="8"/>
      <c r="N20" s="50" t="str">
        <f>'Input Data'!B20</f>
        <v>KHSAA</v>
      </c>
    </row>
    <row r="21" spans="1:14" ht="12.75" customHeight="1" x14ac:dyDescent="0.4">
      <c r="A21" s="51"/>
      <c r="D21" s="1"/>
      <c r="E21" s="1"/>
      <c r="F21" s="1"/>
      <c r="G21" s="1"/>
      <c r="H21" s="1"/>
      <c r="I21" s="1"/>
      <c r="N21" s="85" t="str">
        <f>N2</f>
        <v>Officials Supervisor, Keith Morgan</v>
      </c>
    </row>
    <row r="22" spans="1:14" ht="12.75" customHeight="1" x14ac:dyDescent="0.4">
      <c r="A22" s="51"/>
      <c r="D22" s="1"/>
      <c r="E22" s="1"/>
      <c r="F22" s="1"/>
      <c r="G22" s="1"/>
      <c r="H22" s="1"/>
      <c r="I22" s="1"/>
      <c r="K22" s="358" t="s">
        <v>111</v>
      </c>
      <c r="L22" s="358"/>
      <c r="M22" s="358"/>
      <c r="N22" s="359"/>
    </row>
    <row r="23" spans="1:14" ht="12.75" customHeight="1" x14ac:dyDescent="0.4">
      <c r="A23" s="51"/>
      <c r="D23" s="1"/>
      <c r="E23" s="1"/>
      <c r="F23" s="1"/>
      <c r="G23" s="1"/>
      <c r="H23" s="1"/>
      <c r="I23" s="1"/>
      <c r="K23" s="358"/>
      <c r="L23" s="358"/>
      <c r="M23" s="358"/>
      <c r="N23" s="359"/>
    </row>
    <row r="24" spans="1:14" ht="12.75" customHeight="1" x14ac:dyDescent="0.4">
      <c r="A24" s="51"/>
      <c r="D24" s="1"/>
      <c r="E24" s="1"/>
      <c r="F24" s="1"/>
      <c r="G24" s="1"/>
      <c r="H24" s="1"/>
      <c r="I24" s="1"/>
      <c r="K24" s="358"/>
      <c r="L24" s="358"/>
      <c r="M24" s="358"/>
      <c r="N24" s="359"/>
    </row>
    <row r="25" spans="1:14" ht="12.75" customHeight="1" x14ac:dyDescent="0.4">
      <c r="A25" s="52"/>
      <c r="D25" s="1"/>
      <c r="E25" s="1"/>
      <c r="F25" s="1"/>
      <c r="G25" s="1"/>
      <c r="H25" s="1"/>
      <c r="I25" s="1"/>
      <c r="K25" s="360"/>
      <c r="L25" s="360"/>
      <c r="M25" s="360"/>
      <c r="N25" s="361"/>
    </row>
    <row r="26" spans="1:14" ht="17.600000000000001" x14ac:dyDescent="0.4">
      <c r="A26" s="279" t="str">
        <f>'Input Data'!A22</f>
        <v>Home Team</v>
      </c>
      <c r="B26" s="280"/>
      <c r="C26" s="280"/>
      <c r="D26" s="281"/>
      <c r="E26" s="281"/>
      <c r="F26" s="281"/>
      <c r="G26" s="279" t="str">
        <f>"  "&amp;'Input Data'!$B$22&amp;" - "&amp;"Coach "&amp;'Input Data'!$B$24</f>
        <v xml:space="preserve">  Montgomery County - Coach Michael Caba</v>
      </c>
      <c r="H26" s="281"/>
      <c r="I26" s="281"/>
      <c r="J26" s="280"/>
      <c r="K26" s="280"/>
      <c r="L26" s="280"/>
      <c r="M26" s="280"/>
      <c r="N26" s="282"/>
    </row>
    <row r="27" spans="1:14" s="21" customFormat="1" ht="17.600000000000001" x14ac:dyDescent="0.4">
      <c r="A27" s="18" t="str">
        <f>'Input Data'!A25</f>
        <v>Visiting Team</v>
      </c>
      <c r="B27" s="19"/>
      <c r="C27" s="19"/>
      <c r="D27" s="15"/>
      <c r="E27" s="15"/>
      <c r="F27" s="15"/>
      <c r="G27" s="18" t="str">
        <f>"  "&amp;'Input Data'!$B$25&amp;" - "&amp;"Coach "&amp;'Input Data'!$B$27</f>
        <v xml:space="preserve">  Mason County - Coach Joseph Wynn</v>
      </c>
      <c r="H27" s="15"/>
      <c r="I27" s="15"/>
      <c r="J27" s="19"/>
      <c r="K27" s="19"/>
      <c r="L27" s="19"/>
      <c r="M27" s="19"/>
      <c r="N27" s="20"/>
    </row>
    <row r="28" spans="1:14" ht="17.600000000000001" x14ac:dyDescent="0.4">
      <c r="A28" s="16" t="s">
        <v>57</v>
      </c>
      <c r="B28" s="5"/>
      <c r="C28" s="5"/>
      <c r="D28" s="15"/>
      <c r="E28" s="15"/>
      <c r="F28" s="15"/>
      <c r="G28" s="16" t="str">
        <f>"  "&amp;'Input Data'!$B$15&amp;", "&amp;'Input Data'!$B$14&amp;""</f>
        <v xml:space="preserve">  Friday, 8/30/2024</v>
      </c>
      <c r="H28" s="15"/>
      <c r="I28" s="15"/>
      <c r="J28" s="5"/>
      <c r="K28" s="5"/>
      <c r="L28" s="5"/>
      <c r="M28" s="5"/>
      <c r="N28" s="17"/>
    </row>
    <row r="29" spans="1:14" ht="4" customHeight="1" x14ac:dyDescent="0.4">
      <c r="A29" s="90"/>
      <c r="B29" s="91"/>
      <c r="C29" s="91"/>
      <c r="D29" s="92"/>
      <c r="E29" s="92"/>
      <c r="F29" s="92"/>
      <c r="G29" s="91"/>
      <c r="H29" s="92"/>
      <c r="I29" s="92"/>
      <c r="J29" s="91"/>
      <c r="K29" s="91"/>
      <c r="L29" s="91"/>
      <c r="M29" s="91"/>
      <c r="N29" s="93"/>
    </row>
    <row r="30" spans="1:14" ht="17.600000000000001" x14ac:dyDescent="0.4">
      <c r="A30" s="7" t="str">
        <f>'Input Data'!$A$7</f>
        <v>Referee</v>
      </c>
      <c r="B30" s="8"/>
      <c r="C30" s="8"/>
      <c r="D30" s="9"/>
      <c r="E30" s="9"/>
      <c r="F30" s="9"/>
      <c r="G30" s="7" t="str">
        <f>"   "&amp;'Input Data'!$B$7</f>
        <v xml:space="preserve">   Joe Ammerman</v>
      </c>
      <c r="H30" s="9"/>
      <c r="I30" s="9"/>
      <c r="J30" s="8"/>
      <c r="K30" s="8"/>
      <c r="L30" s="8"/>
      <c r="M30" s="8"/>
      <c r="N30" s="10"/>
    </row>
    <row r="31" spans="1:14" ht="17.600000000000001" x14ac:dyDescent="0.4">
      <c r="A31" s="16" t="str">
        <f>'Input Data'!$A$8</f>
        <v>Umpire</v>
      </c>
      <c r="B31" s="5"/>
      <c r="C31" s="5"/>
      <c r="D31" s="15"/>
      <c r="E31" s="15"/>
      <c r="F31" s="15"/>
      <c r="G31" s="16" t="str">
        <f>"   "&amp;'Input Data'!$B$8</f>
        <v xml:space="preserve">   Brandon Shields</v>
      </c>
      <c r="H31" s="15"/>
      <c r="I31" s="15"/>
      <c r="J31" s="5"/>
      <c r="K31" s="5"/>
      <c r="L31" s="5"/>
      <c r="M31" s="5"/>
      <c r="N31" s="17"/>
    </row>
    <row r="32" spans="1:14" ht="17.600000000000001" x14ac:dyDescent="0.4">
      <c r="A32" s="368" t="str">
        <f>'Input Data'!$A$9</f>
        <v>Head Linesman</v>
      </c>
      <c r="B32" s="369"/>
      <c r="C32" s="369"/>
      <c r="D32" s="369"/>
      <c r="E32" s="370"/>
      <c r="F32" s="55" t="s">
        <v>107</v>
      </c>
      <c r="G32" s="18" t="str">
        <f>"   "&amp;'Input Data'!$B$10</f>
        <v xml:space="preserve">   Chris Turley</v>
      </c>
      <c r="H32" s="15"/>
      <c r="I32" s="15"/>
      <c r="J32" s="5"/>
      <c r="K32" s="5"/>
      <c r="L32" s="5"/>
      <c r="M32" s="5"/>
      <c r="N32" s="17"/>
    </row>
    <row r="33" spans="1:21" ht="17.600000000000001" x14ac:dyDescent="0.4">
      <c r="A33" s="371"/>
      <c r="B33" s="372"/>
      <c r="C33" s="372"/>
      <c r="D33" s="372"/>
      <c r="E33" s="373"/>
      <c r="F33" s="55" t="s">
        <v>106</v>
      </c>
      <c r="G33" s="18" t="str">
        <f>"   "&amp;'Input Data'!$B$9</f>
        <v xml:space="preserve">   Aaron Haney</v>
      </c>
      <c r="H33" s="15"/>
      <c r="I33" s="15"/>
      <c r="J33" s="5"/>
      <c r="K33" s="5"/>
      <c r="L33" s="5"/>
      <c r="M33" s="5"/>
      <c r="N33" s="17"/>
    </row>
    <row r="34" spans="1:21" ht="17.600000000000001" x14ac:dyDescent="0.4">
      <c r="A34" s="362" t="str">
        <f>'Input Data'!$A$10</f>
        <v>Line Judge</v>
      </c>
      <c r="B34" s="363"/>
      <c r="C34" s="363"/>
      <c r="D34" s="363"/>
      <c r="E34" s="364"/>
      <c r="F34" s="100" t="s">
        <v>107</v>
      </c>
      <c r="G34" s="99" t="str">
        <f>"   "&amp;'Input Data'!$B$9</f>
        <v xml:space="preserve">   Aaron Haney</v>
      </c>
      <c r="H34" s="94"/>
      <c r="I34" s="94"/>
      <c r="J34" s="95"/>
      <c r="K34" s="95"/>
      <c r="L34" s="95"/>
      <c r="M34" s="95"/>
      <c r="N34" s="96"/>
    </row>
    <row r="35" spans="1:21" ht="17.600000000000001" x14ac:dyDescent="0.4">
      <c r="A35" s="365"/>
      <c r="B35" s="366"/>
      <c r="C35" s="366"/>
      <c r="D35" s="366"/>
      <c r="E35" s="367"/>
      <c r="F35" s="101" t="s">
        <v>106</v>
      </c>
      <c r="G35" s="102" t="str">
        <f>"   "&amp;'Input Data'!$B$10</f>
        <v xml:space="preserve">   Chris Turley</v>
      </c>
      <c r="H35" s="56"/>
      <c r="I35" s="56"/>
      <c r="J35" s="57"/>
      <c r="K35" s="57"/>
      <c r="L35" s="57"/>
      <c r="M35" s="57"/>
      <c r="N35" s="58"/>
    </row>
    <row r="36" spans="1:21" ht="17.600000000000001" x14ac:dyDescent="0.4">
      <c r="A36" s="18" t="str">
        <f>'Input Data'!$A$11</f>
        <v>Back Judge</v>
      </c>
      <c r="B36" s="43"/>
      <c r="C36" s="43"/>
      <c r="D36" s="44"/>
      <c r="E36" s="44"/>
      <c r="F36" s="44"/>
      <c r="G36" s="18" t="str">
        <f>"   "&amp;'Input Data'!$B$11</f>
        <v xml:space="preserve">   Jaron Givens</v>
      </c>
      <c r="H36" s="44"/>
      <c r="I36" s="44"/>
      <c r="J36" s="43"/>
      <c r="K36" s="43"/>
      <c r="L36" s="43"/>
      <c r="M36" s="43"/>
      <c r="N36" s="45"/>
    </row>
    <row r="37" spans="1:21" ht="17.600000000000001" x14ac:dyDescent="0.4">
      <c r="A37" s="21"/>
      <c r="B37" s="3"/>
      <c r="C37" s="3"/>
      <c r="D37" s="31"/>
      <c r="E37" s="31"/>
      <c r="F37" s="31"/>
      <c r="G37" s="3"/>
      <c r="H37" s="31"/>
      <c r="I37" s="31"/>
      <c r="J37" s="3"/>
      <c r="K37" s="3"/>
      <c r="L37" s="3"/>
      <c r="M37" s="3"/>
      <c r="N37" s="3"/>
    </row>
    <row r="38" spans="1:21" ht="19.75" x14ac:dyDescent="0.45">
      <c r="D38" s="1"/>
      <c r="E38" s="1"/>
      <c r="F38" s="1"/>
      <c r="H38" s="1"/>
      <c r="I38" s="1"/>
      <c r="U38" s="25"/>
    </row>
  </sheetData>
  <mergeCells count="6">
    <mergeCell ref="K3:N6"/>
    <mergeCell ref="K22:N25"/>
    <mergeCell ref="A13:E14"/>
    <mergeCell ref="A15:E16"/>
    <mergeCell ref="A34:E35"/>
    <mergeCell ref="A32:E33"/>
  </mergeCells>
  <phoneticPr fontId="5" type="noConversion"/>
  <pageMargins left="0.5" right="0" top="0.25" bottom="0.25" header="0.5" footer="0.5"/>
  <pageSetup scale="78" orientation="portrait" r:id="rId1"/>
  <headerFooter alignWithMargins="0">
    <oddFooter>&amp;C_x000D_&amp;1#&amp;"Calibri"&amp;10&amp;K000000 Lexmark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3"/>
  <sheetViews>
    <sheetView topLeftCell="A6" zoomScale="70" zoomScaleNormal="70" workbookViewId="0">
      <selection activeCell="O13" sqref="O13"/>
    </sheetView>
  </sheetViews>
  <sheetFormatPr defaultColWidth="8.84375" defaultRowHeight="12.45" x14ac:dyDescent="0.3"/>
  <cols>
    <col min="1" max="1" width="16.15234375" customWidth="1"/>
    <col min="2" max="2" width="19.69140625" customWidth="1"/>
    <col min="3" max="3" width="40.84375" customWidth="1"/>
    <col min="4" max="4" width="80.3828125" customWidth="1"/>
    <col min="5" max="5" width="17.84375" customWidth="1"/>
    <col min="6" max="6" width="13.3046875" customWidth="1"/>
    <col min="7" max="7" width="14" customWidth="1"/>
    <col min="8" max="8" width="39" bestFit="1" customWidth="1"/>
  </cols>
  <sheetData>
    <row r="1" spans="1:8" ht="25.3" x14ac:dyDescent="0.6">
      <c r="A1" s="283" t="s">
        <v>110</v>
      </c>
      <c r="B1" s="283"/>
      <c r="C1" s="283"/>
      <c r="D1" s="284"/>
      <c r="E1" s="284"/>
      <c r="F1" s="284"/>
      <c r="G1" s="284"/>
      <c r="H1" s="284"/>
    </row>
    <row r="2" spans="1:8" ht="25.3" x14ac:dyDescent="0.6">
      <c r="A2" s="283" t="s">
        <v>109</v>
      </c>
      <c r="B2" s="283"/>
      <c r="C2" s="283"/>
      <c r="D2" s="284"/>
      <c r="E2" s="284"/>
      <c r="F2" s="284"/>
      <c r="G2" s="284"/>
      <c r="H2" s="284"/>
    </row>
    <row r="3" spans="1:8" ht="25.3" x14ac:dyDescent="0.6">
      <c r="A3" s="283"/>
      <c r="B3" s="283"/>
      <c r="C3" s="283"/>
      <c r="D3" s="284"/>
      <c r="E3" s="284"/>
      <c r="F3" s="284"/>
      <c r="G3" s="284"/>
      <c r="H3" s="284"/>
    </row>
    <row r="4" spans="1:8" ht="24.9" x14ac:dyDescent="0.55000000000000004">
      <c r="A4" s="285" t="s">
        <v>72</v>
      </c>
      <c r="B4" s="285"/>
      <c r="C4" s="285"/>
      <c r="D4" s="285"/>
      <c r="E4" s="285"/>
      <c r="F4" s="285"/>
      <c r="G4" s="285"/>
      <c r="H4" s="285"/>
    </row>
    <row r="5" spans="1:8" ht="24.9" x14ac:dyDescent="0.55000000000000004">
      <c r="A5" s="74"/>
      <c r="B5" s="74"/>
      <c r="C5" s="74"/>
      <c r="D5" s="74"/>
      <c r="E5" s="74"/>
      <c r="F5" s="73"/>
      <c r="G5" s="73"/>
      <c r="H5" s="73"/>
    </row>
    <row r="6" spans="1:8" ht="22.5" customHeight="1" x14ac:dyDescent="0.55000000000000004">
      <c r="A6" s="14"/>
      <c r="B6" s="14"/>
      <c r="C6" s="14"/>
      <c r="D6" s="75" t="s">
        <v>86</v>
      </c>
      <c r="E6" s="14"/>
      <c r="F6" s="116" t="s">
        <v>118</v>
      </c>
      <c r="G6" s="44"/>
      <c r="H6" s="115"/>
    </row>
    <row r="7" spans="1:8" ht="22.5" customHeight="1" x14ac:dyDescent="0.55000000000000004">
      <c r="A7" s="75" t="s">
        <v>73</v>
      </c>
      <c r="B7" s="76" t="str">
        <f>'Input Data'!B14</f>
        <v>8/30/2024</v>
      </c>
      <c r="C7" s="14"/>
      <c r="D7" s="75" t="s">
        <v>74</v>
      </c>
      <c r="E7" s="14"/>
      <c r="F7" s="108" t="str">
        <f>'Input Data'!A7</f>
        <v>Referee</v>
      </c>
      <c r="G7" s="31"/>
      <c r="H7" s="109" t="str">
        <f>'Input Data'!B7</f>
        <v>Joe Ammerman</v>
      </c>
    </row>
    <row r="8" spans="1:8" ht="22.5" customHeight="1" x14ac:dyDescent="0.55000000000000004">
      <c r="A8" s="75" t="s">
        <v>75</v>
      </c>
      <c r="B8" s="76" t="str">
        <f>'Input Data'!B15</f>
        <v>Friday</v>
      </c>
      <c r="C8" s="14"/>
      <c r="D8" s="75" t="s">
        <v>76</v>
      </c>
      <c r="E8" s="14"/>
      <c r="F8" s="108" t="str">
        <f>'Input Data'!A8</f>
        <v>Umpire</v>
      </c>
      <c r="G8" s="31"/>
      <c r="H8" s="109" t="str">
        <f>'Input Data'!B8</f>
        <v>Brandon Shields</v>
      </c>
    </row>
    <row r="9" spans="1:8" ht="22.5" customHeight="1" x14ac:dyDescent="0.55000000000000004">
      <c r="A9" s="75"/>
      <c r="B9" s="76"/>
      <c r="C9" s="75"/>
      <c r="D9" s="75"/>
      <c r="E9" s="14"/>
      <c r="F9" s="108" t="str">
        <f>'Input Data'!A9</f>
        <v>Head Linesman</v>
      </c>
      <c r="G9" s="31"/>
      <c r="H9" s="109" t="str">
        <f>'Input Data'!B9</f>
        <v>Aaron Haney</v>
      </c>
    </row>
    <row r="10" spans="1:8" ht="22.5" customHeight="1" x14ac:dyDescent="0.55000000000000004">
      <c r="A10" s="75" t="s">
        <v>77</v>
      </c>
      <c r="B10" s="76" t="str">
        <f>'Input Data'!B22&amp;" "&amp;'Input Data'!B23</f>
        <v>Montgomery County Indians</v>
      </c>
      <c r="C10" s="75"/>
      <c r="D10" s="77" t="s">
        <v>78</v>
      </c>
      <c r="E10" s="14"/>
      <c r="F10" s="108" t="str">
        <f>'Input Data'!A10</f>
        <v>Line Judge</v>
      </c>
      <c r="G10" s="31"/>
      <c r="H10" s="109" t="str">
        <f>'Input Data'!B10</f>
        <v>Chris Turley</v>
      </c>
    </row>
    <row r="11" spans="1:8" ht="22.5" customHeight="1" x14ac:dyDescent="0.55000000000000004">
      <c r="A11" s="75" t="s">
        <v>79</v>
      </c>
      <c r="B11" s="76" t="str">
        <f>'Input Data'!B25&amp;" "&amp;'Input Data'!B26</f>
        <v>Mason County Royals</v>
      </c>
      <c r="C11" s="75"/>
      <c r="D11" s="77" t="s">
        <v>78</v>
      </c>
      <c r="E11" s="14"/>
      <c r="F11" s="110" t="str">
        <f>'Input Data'!A11</f>
        <v>Back Judge</v>
      </c>
      <c r="G11" s="111"/>
      <c r="H11" s="112" t="str">
        <f>'Input Data'!B11</f>
        <v>Jaron Givens</v>
      </c>
    </row>
    <row r="12" spans="1:8" ht="22.5" customHeight="1" x14ac:dyDescent="0.55000000000000004">
      <c r="A12" s="75"/>
      <c r="B12" s="75"/>
      <c r="C12" s="75"/>
      <c r="D12" s="75"/>
      <c r="E12" s="14"/>
      <c r="F12" s="31"/>
      <c r="G12" s="31"/>
      <c r="H12" s="31"/>
    </row>
    <row r="13" spans="1:8" ht="22.5" customHeight="1" x14ac:dyDescent="0.55000000000000004">
      <c r="A13" s="75"/>
      <c r="B13" s="75"/>
      <c r="C13" s="75"/>
      <c r="D13" s="75"/>
      <c r="E13" s="14"/>
      <c r="F13" s="31"/>
      <c r="G13" s="31"/>
      <c r="H13" s="31"/>
    </row>
    <row r="14" spans="1:8" ht="22.5" customHeight="1" x14ac:dyDescent="0.55000000000000004">
      <c r="A14" s="75" t="s">
        <v>80</v>
      </c>
      <c r="B14" s="75"/>
      <c r="C14" s="75" t="str">
        <f>'Input Data'!B18</f>
        <v>Montgomery County</v>
      </c>
      <c r="D14" s="78"/>
      <c r="E14" s="14"/>
    </row>
    <row r="15" spans="1:8" ht="22.5" customHeight="1" x14ac:dyDescent="0.55000000000000004">
      <c r="A15" s="75"/>
      <c r="B15" s="75"/>
      <c r="C15" s="14"/>
      <c r="D15" s="78"/>
      <c r="E15" s="14"/>
      <c r="F15" s="116" t="s">
        <v>81</v>
      </c>
      <c r="G15" s="44"/>
      <c r="H15" s="115"/>
    </row>
    <row r="16" spans="1:8" ht="22.5" customHeight="1" x14ac:dyDescent="0.55000000000000004">
      <c r="A16" s="14"/>
      <c r="B16" s="14"/>
      <c r="C16" s="75"/>
      <c r="D16" s="75"/>
      <c r="E16" s="14"/>
      <c r="F16" s="108" t="str">
        <f>'Input Data'!B39&amp;", Supervisor"</f>
        <v>Keith Morgan, Supervisor</v>
      </c>
      <c r="G16" s="31"/>
      <c r="H16" s="109"/>
    </row>
    <row r="17" spans="1:10" ht="22.5" customHeight="1" x14ac:dyDescent="0.5">
      <c r="A17" s="114" t="s">
        <v>82</v>
      </c>
      <c r="B17" s="114" t="s">
        <v>83</v>
      </c>
      <c r="C17" s="114"/>
      <c r="D17" s="114" t="s">
        <v>84</v>
      </c>
      <c r="E17" s="14"/>
      <c r="F17" s="110" t="s">
        <v>112</v>
      </c>
      <c r="G17" s="111"/>
      <c r="H17" s="112"/>
    </row>
    <row r="18" spans="1:10" ht="22.3" x14ac:dyDescent="0.5">
      <c r="A18" s="14"/>
      <c r="B18" s="14"/>
      <c r="C18" s="14"/>
      <c r="D18" s="14"/>
      <c r="E18" s="14"/>
      <c r="F18" s="1"/>
      <c r="G18" s="1"/>
      <c r="H18" s="1"/>
      <c r="I18" s="3"/>
      <c r="J18" s="3"/>
    </row>
    <row r="19" spans="1:10" ht="17.600000000000001" x14ac:dyDescent="0.3">
      <c r="A19" s="62"/>
      <c r="B19" s="63"/>
      <c r="C19" s="64"/>
      <c r="D19" s="62"/>
      <c r="E19" s="65"/>
      <c r="F19" s="62"/>
      <c r="G19" s="62" t="s">
        <v>44</v>
      </c>
      <c r="H19" s="62"/>
      <c r="I19" s="3"/>
      <c r="J19" s="3"/>
    </row>
    <row r="20" spans="1:10" ht="17.600000000000001" x14ac:dyDescent="0.3">
      <c r="A20" s="66" t="s">
        <v>85</v>
      </c>
      <c r="B20" s="67" t="s">
        <v>3</v>
      </c>
      <c r="C20" s="68" t="s">
        <v>20</v>
      </c>
      <c r="D20" s="66" t="s">
        <v>16</v>
      </c>
      <c r="E20" s="69" t="s">
        <v>90</v>
      </c>
      <c r="F20" s="66" t="s">
        <v>45</v>
      </c>
      <c r="G20" s="66" t="s">
        <v>58</v>
      </c>
      <c r="H20" s="66" t="s">
        <v>46</v>
      </c>
      <c r="I20" s="3"/>
      <c r="J20" s="3"/>
    </row>
    <row r="21" spans="1:10" ht="17.600000000000001" x14ac:dyDescent="0.4">
      <c r="A21" s="113"/>
      <c r="B21" s="70" t="s">
        <v>47</v>
      </c>
      <c r="C21" s="110"/>
      <c r="D21" s="113"/>
      <c r="E21" s="71" t="s">
        <v>91</v>
      </c>
      <c r="F21" s="72" t="s">
        <v>48</v>
      </c>
      <c r="G21" s="72" t="s">
        <v>59</v>
      </c>
      <c r="H21" s="72" t="s">
        <v>49</v>
      </c>
      <c r="I21" s="3"/>
      <c r="J21" s="3"/>
    </row>
    <row r="22" spans="1:10" ht="33.75" customHeight="1" x14ac:dyDescent="0.4">
      <c r="A22" s="106" t="s">
        <v>117</v>
      </c>
      <c r="B22" s="32"/>
      <c r="C22" s="32" t="str">
        <f>'Input Data'!B30&amp;"      "&amp;'Input Data'!B32</f>
        <v>Montgomery Co      Mason Co</v>
      </c>
      <c r="D22" s="32"/>
      <c r="E22" s="38" t="s">
        <v>92</v>
      </c>
      <c r="F22" s="33"/>
      <c r="G22" s="33" t="s">
        <v>60</v>
      </c>
      <c r="H22" s="33" t="s">
        <v>108</v>
      </c>
    </row>
    <row r="23" spans="1:10" ht="33.75" customHeight="1" x14ac:dyDescent="0.4">
      <c r="A23" s="107" t="s">
        <v>117</v>
      </c>
      <c r="B23" s="59"/>
      <c r="C23" s="59" t="str">
        <f>'Input Data'!B30&amp;"      "&amp;'Input Data'!B32</f>
        <v>Montgomery Co      Mason Co</v>
      </c>
      <c r="D23" s="59"/>
      <c r="E23" s="60" t="s">
        <v>92</v>
      </c>
      <c r="F23" s="61"/>
      <c r="G23" s="61" t="s">
        <v>60</v>
      </c>
      <c r="H23" s="61" t="s">
        <v>108</v>
      </c>
    </row>
    <row r="24" spans="1:10" ht="33.75" customHeight="1" x14ac:dyDescent="0.4">
      <c r="A24" s="106" t="s">
        <v>117</v>
      </c>
      <c r="B24" s="32"/>
      <c r="C24" s="32" t="str">
        <f>'Input Data'!B30&amp;"      "&amp;'Input Data'!B32</f>
        <v>Montgomery Co      Mason Co</v>
      </c>
      <c r="D24" s="32"/>
      <c r="E24" s="38" t="s">
        <v>92</v>
      </c>
      <c r="F24" s="33"/>
      <c r="G24" s="33" t="s">
        <v>60</v>
      </c>
      <c r="H24" s="33" t="s">
        <v>108</v>
      </c>
    </row>
    <row r="25" spans="1:10" ht="33.75" customHeight="1" x14ac:dyDescent="0.4">
      <c r="A25" s="107" t="s">
        <v>117</v>
      </c>
      <c r="B25" s="59"/>
      <c r="C25" s="59" t="str">
        <f>'Input Data'!B30&amp;"      "&amp;'Input Data'!B32</f>
        <v>Montgomery Co      Mason Co</v>
      </c>
      <c r="D25" s="59"/>
      <c r="E25" s="60" t="s">
        <v>92</v>
      </c>
      <c r="F25" s="61"/>
      <c r="G25" s="61" t="s">
        <v>60</v>
      </c>
      <c r="H25" s="61" t="s">
        <v>108</v>
      </c>
    </row>
    <row r="26" spans="1:10" ht="33.75" customHeight="1" x14ac:dyDescent="0.4">
      <c r="A26" s="106" t="s">
        <v>117</v>
      </c>
      <c r="B26" s="32"/>
      <c r="C26" s="32" t="str">
        <f>'Input Data'!B30&amp;"      "&amp;'Input Data'!B32</f>
        <v>Montgomery Co      Mason Co</v>
      </c>
      <c r="D26" s="32"/>
      <c r="E26" s="38" t="s">
        <v>92</v>
      </c>
      <c r="F26" s="33"/>
      <c r="G26" s="33" t="s">
        <v>60</v>
      </c>
      <c r="H26" s="33" t="s">
        <v>108</v>
      </c>
    </row>
    <row r="27" spans="1:10" ht="33.75" customHeight="1" x14ac:dyDescent="0.4">
      <c r="A27" s="107" t="s">
        <v>117</v>
      </c>
      <c r="B27" s="59"/>
      <c r="C27" s="59" t="str">
        <f>'Input Data'!B30&amp;"      "&amp;'Input Data'!B32</f>
        <v>Montgomery Co      Mason Co</v>
      </c>
      <c r="D27" s="59"/>
      <c r="E27" s="60" t="s">
        <v>92</v>
      </c>
      <c r="F27" s="61"/>
      <c r="G27" s="61" t="s">
        <v>60</v>
      </c>
      <c r="H27" s="61" t="s">
        <v>108</v>
      </c>
    </row>
    <row r="28" spans="1:10" ht="33.75" customHeight="1" x14ac:dyDescent="0.4">
      <c r="A28" s="106" t="s">
        <v>117</v>
      </c>
      <c r="B28" s="32"/>
      <c r="C28" s="32" t="str">
        <f>'Input Data'!B30&amp;"      "&amp;'Input Data'!B32</f>
        <v>Montgomery Co      Mason Co</v>
      </c>
      <c r="D28" s="32"/>
      <c r="E28" s="38" t="s">
        <v>92</v>
      </c>
      <c r="F28" s="33"/>
      <c r="G28" s="33" t="s">
        <v>60</v>
      </c>
      <c r="H28" s="33" t="s">
        <v>108</v>
      </c>
    </row>
    <row r="29" spans="1:10" ht="33.75" customHeight="1" x14ac:dyDescent="0.4">
      <c r="A29" s="107" t="s">
        <v>117</v>
      </c>
      <c r="B29" s="59"/>
      <c r="C29" s="59" t="str">
        <f>'Input Data'!B30&amp;"      "&amp;'Input Data'!B32</f>
        <v>Montgomery Co      Mason Co</v>
      </c>
      <c r="D29" s="59"/>
      <c r="E29" s="60" t="s">
        <v>92</v>
      </c>
      <c r="F29" s="61"/>
      <c r="G29" s="61" t="s">
        <v>60</v>
      </c>
      <c r="H29" s="61" t="s">
        <v>108</v>
      </c>
    </row>
    <row r="30" spans="1:10" ht="33.75" customHeight="1" x14ac:dyDescent="0.4">
      <c r="A30" s="106" t="s">
        <v>117</v>
      </c>
      <c r="B30" s="32"/>
      <c r="C30" s="32" t="str">
        <f>'Input Data'!B30&amp;"      "&amp;'Input Data'!B32</f>
        <v>Montgomery Co      Mason Co</v>
      </c>
      <c r="D30" s="32"/>
      <c r="E30" s="38" t="s">
        <v>92</v>
      </c>
      <c r="F30" s="33"/>
      <c r="G30" s="33" t="s">
        <v>60</v>
      </c>
      <c r="H30" s="33" t="s">
        <v>108</v>
      </c>
    </row>
    <row r="31" spans="1:10" ht="33.75" customHeight="1" x14ac:dyDescent="0.4">
      <c r="A31" s="107" t="s">
        <v>117</v>
      </c>
      <c r="B31" s="59"/>
      <c r="C31" s="59" t="str">
        <f>'Input Data'!B30&amp;"      "&amp;'Input Data'!B32</f>
        <v>Montgomery Co      Mason Co</v>
      </c>
      <c r="D31" s="59"/>
      <c r="E31" s="60" t="s">
        <v>92</v>
      </c>
      <c r="F31" s="61"/>
      <c r="G31" s="61" t="s">
        <v>60</v>
      </c>
      <c r="H31" s="61" t="s">
        <v>108</v>
      </c>
    </row>
    <row r="32" spans="1:10" ht="33.75" customHeight="1" x14ac:dyDescent="0.4">
      <c r="A32" s="106" t="s">
        <v>117</v>
      </c>
      <c r="B32" s="32"/>
      <c r="C32" s="32" t="str">
        <f>'Input Data'!B30&amp;"      "&amp;'Input Data'!B32</f>
        <v>Montgomery Co      Mason Co</v>
      </c>
      <c r="D32" s="32"/>
      <c r="E32" s="38" t="s">
        <v>92</v>
      </c>
      <c r="F32" s="33"/>
      <c r="G32" s="33" t="s">
        <v>60</v>
      </c>
      <c r="H32" s="33" t="s">
        <v>108</v>
      </c>
    </row>
    <row r="33" spans="1:8" ht="33.75" customHeight="1" x14ac:dyDescent="0.4">
      <c r="A33" s="107" t="s">
        <v>117</v>
      </c>
      <c r="B33" s="59"/>
      <c r="C33" s="59" t="str">
        <f>'Input Data'!B30&amp;"      "&amp;'Input Data'!B32</f>
        <v>Montgomery Co      Mason Co</v>
      </c>
      <c r="D33" s="59"/>
      <c r="E33" s="60" t="s">
        <v>92</v>
      </c>
      <c r="F33" s="61"/>
      <c r="G33" s="61" t="s">
        <v>60</v>
      </c>
      <c r="H33" s="61" t="s">
        <v>108</v>
      </c>
    </row>
    <row r="34" spans="1:8" ht="33.75" customHeight="1" x14ac:dyDescent="0.4">
      <c r="A34" s="106" t="s">
        <v>117</v>
      </c>
      <c r="B34" s="32"/>
      <c r="C34" s="32" t="str">
        <f>'Input Data'!B30&amp;"      "&amp;'Input Data'!B32</f>
        <v>Montgomery Co      Mason Co</v>
      </c>
      <c r="D34" s="32"/>
      <c r="E34" s="38" t="s">
        <v>92</v>
      </c>
      <c r="F34" s="33"/>
      <c r="G34" s="33" t="s">
        <v>60</v>
      </c>
      <c r="H34" s="33" t="s">
        <v>108</v>
      </c>
    </row>
    <row r="35" spans="1:8" ht="33.75" customHeight="1" x14ac:dyDescent="0.4">
      <c r="A35" s="107" t="s">
        <v>117</v>
      </c>
      <c r="B35" s="59"/>
      <c r="C35" s="59" t="str">
        <f>'Input Data'!B30&amp;"      "&amp;'Input Data'!B32</f>
        <v>Montgomery Co      Mason Co</v>
      </c>
      <c r="D35" s="59"/>
      <c r="E35" s="60" t="s">
        <v>92</v>
      </c>
      <c r="F35" s="61"/>
      <c r="G35" s="61" t="s">
        <v>60</v>
      </c>
      <c r="H35" s="61" t="s">
        <v>108</v>
      </c>
    </row>
    <row r="36" spans="1:8" ht="33.75" customHeight="1" x14ac:dyDescent="0.4">
      <c r="A36" s="106" t="s">
        <v>117</v>
      </c>
      <c r="B36" s="32"/>
      <c r="C36" s="32" t="str">
        <f>'Input Data'!B30&amp;"      "&amp;'Input Data'!B32</f>
        <v>Montgomery Co      Mason Co</v>
      </c>
      <c r="D36" s="32"/>
      <c r="E36" s="38" t="s">
        <v>92</v>
      </c>
      <c r="F36" s="33"/>
      <c r="G36" s="33" t="s">
        <v>60</v>
      </c>
      <c r="H36" s="33" t="s">
        <v>108</v>
      </c>
    </row>
    <row r="37" spans="1:8" ht="33.75" customHeight="1" x14ac:dyDescent="0.4">
      <c r="A37" s="107" t="s">
        <v>117</v>
      </c>
      <c r="B37" s="59"/>
      <c r="C37" s="59" t="str">
        <f>'Input Data'!B30&amp;"      "&amp;'Input Data'!B32</f>
        <v>Montgomery Co      Mason Co</v>
      </c>
      <c r="D37" s="59"/>
      <c r="E37" s="60" t="s">
        <v>92</v>
      </c>
      <c r="F37" s="61"/>
      <c r="G37" s="61" t="s">
        <v>60</v>
      </c>
      <c r="H37" s="61" t="s">
        <v>108</v>
      </c>
    </row>
    <row r="38" spans="1:8" ht="33.75" customHeight="1" x14ac:dyDescent="0.4">
      <c r="A38" s="106" t="s">
        <v>117</v>
      </c>
      <c r="B38" s="32"/>
      <c r="C38" s="32" t="str">
        <f>'Input Data'!B30&amp;"      "&amp;'Input Data'!B32</f>
        <v>Montgomery Co      Mason Co</v>
      </c>
      <c r="D38" s="32"/>
      <c r="E38" s="38" t="s">
        <v>92</v>
      </c>
      <c r="F38" s="33"/>
      <c r="G38" s="33" t="s">
        <v>60</v>
      </c>
      <c r="H38" s="33" t="s">
        <v>108</v>
      </c>
    </row>
    <row r="39" spans="1:8" ht="33.75" customHeight="1" x14ac:dyDescent="0.4">
      <c r="A39" s="107" t="s">
        <v>117</v>
      </c>
      <c r="B39" s="59"/>
      <c r="C39" s="59" t="str">
        <f>'Input Data'!B30&amp;"      "&amp;'Input Data'!B32</f>
        <v>Montgomery Co      Mason Co</v>
      </c>
      <c r="D39" s="59"/>
      <c r="E39" s="60" t="s">
        <v>92</v>
      </c>
      <c r="F39" s="61"/>
      <c r="G39" s="61" t="s">
        <v>60</v>
      </c>
      <c r="H39" s="61" t="s">
        <v>108</v>
      </c>
    </row>
    <row r="40" spans="1:8" ht="33.75" customHeight="1" x14ac:dyDescent="0.4">
      <c r="A40" s="106" t="s">
        <v>117</v>
      </c>
      <c r="B40" s="32"/>
      <c r="C40" s="32" t="str">
        <f>'Input Data'!B30&amp;"      "&amp;'Input Data'!B32</f>
        <v>Montgomery Co      Mason Co</v>
      </c>
      <c r="D40" s="32"/>
      <c r="E40" s="38" t="s">
        <v>92</v>
      </c>
      <c r="F40" s="33"/>
      <c r="G40" s="33" t="s">
        <v>60</v>
      </c>
      <c r="H40" s="33" t="s">
        <v>108</v>
      </c>
    </row>
    <row r="41" spans="1:8" ht="33.75" customHeight="1" x14ac:dyDescent="0.4">
      <c r="A41" s="107" t="s">
        <v>117</v>
      </c>
      <c r="B41" s="59"/>
      <c r="C41" s="59" t="str">
        <f>'Input Data'!B30&amp;"      "&amp;'Input Data'!B32</f>
        <v>Montgomery Co      Mason Co</v>
      </c>
      <c r="D41" s="59"/>
      <c r="E41" s="60" t="s">
        <v>92</v>
      </c>
      <c r="F41" s="61"/>
      <c r="G41" s="61" t="s">
        <v>60</v>
      </c>
      <c r="H41" s="61" t="s">
        <v>108</v>
      </c>
    </row>
    <row r="42" spans="1:8" ht="33.75" customHeight="1" x14ac:dyDescent="0.4">
      <c r="A42" s="106" t="s">
        <v>117</v>
      </c>
      <c r="B42" s="32"/>
      <c r="C42" s="32" t="str">
        <f>'Input Data'!B30&amp;"      "&amp;'Input Data'!B32</f>
        <v>Montgomery Co      Mason Co</v>
      </c>
      <c r="D42" s="32"/>
      <c r="E42" s="38" t="s">
        <v>92</v>
      </c>
      <c r="F42" s="33"/>
      <c r="G42" s="33" t="s">
        <v>60</v>
      </c>
      <c r="H42" s="33" t="s">
        <v>108</v>
      </c>
    </row>
    <row r="43" spans="1:8" ht="33.75" customHeight="1" x14ac:dyDescent="0.4">
      <c r="A43" s="107" t="s">
        <v>117</v>
      </c>
      <c r="B43" s="59"/>
      <c r="C43" s="59" t="str">
        <f>'Input Data'!B30&amp;"      "&amp;'Input Data'!B32</f>
        <v>Montgomery Co      Mason Co</v>
      </c>
      <c r="D43" s="59"/>
      <c r="E43" s="60" t="s">
        <v>92</v>
      </c>
      <c r="F43" s="61"/>
      <c r="G43" s="61" t="s">
        <v>60</v>
      </c>
      <c r="H43" s="61" t="s">
        <v>108</v>
      </c>
    </row>
    <row r="44" spans="1:8" ht="33.75" customHeight="1" x14ac:dyDescent="0.4">
      <c r="A44" s="106" t="s">
        <v>117</v>
      </c>
      <c r="B44" s="32"/>
      <c r="C44" s="32" t="str">
        <f>'Input Data'!B30&amp;"      "&amp;'Input Data'!B32</f>
        <v>Montgomery Co      Mason Co</v>
      </c>
      <c r="D44" s="32"/>
      <c r="E44" s="38" t="s">
        <v>92</v>
      </c>
      <c r="F44" s="33"/>
      <c r="G44" s="33" t="s">
        <v>60</v>
      </c>
      <c r="H44" s="33" t="s">
        <v>108</v>
      </c>
    </row>
    <row r="45" spans="1:8" ht="33.75" customHeight="1" x14ac:dyDescent="0.4">
      <c r="A45" s="107" t="s">
        <v>117</v>
      </c>
      <c r="B45" s="59"/>
      <c r="C45" s="59" t="str">
        <f>'Input Data'!B30&amp;"      "&amp;'Input Data'!B32</f>
        <v>Montgomery Co      Mason Co</v>
      </c>
      <c r="D45" s="59"/>
      <c r="E45" s="60" t="s">
        <v>92</v>
      </c>
      <c r="F45" s="61"/>
      <c r="G45" s="61" t="s">
        <v>60</v>
      </c>
      <c r="H45" s="61" t="s">
        <v>108</v>
      </c>
    </row>
    <row r="46" spans="1:8" ht="33.75" customHeight="1" x14ac:dyDescent="0.4">
      <c r="A46" s="106" t="s">
        <v>117</v>
      </c>
      <c r="B46" s="32"/>
      <c r="C46" s="32" t="str">
        <f>'Input Data'!B30&amp;"      "&amp;'Input Data'!B32</f>
        <v>Montgomery Co      Mason Co</v>
      </c>
      <c r="D46" s="32"/>
      <c r="E46" s="38" t="s">
        <v>92</v>
      </c>
      <c r="F46" s="33"/>
      <c r="G46" s="33" t="s">
        <v>60</v>
      </c>
      <c r="H46" s="33" t="s">
        <v>108</v>
      </c>
    </row>
    <row r="47" spans="1:8" ht="30.9" x14ac:dyDescent="0.4">
      <c r="A47" s="107" t="s">
        <v>117</v>
      </c>
      <c r="B47" s="59"/>
      <c r="C47" s="59" t="str">
        <f>'Input Data'!B30&amp;"      "&amp;'Input Data'!B32</f>
        <v>Montgomery Co      Mason Co</v>
      </c>
      <c r="D47" s="59"/>
      <c r="E47" s="60" t="s">
        <v>92</v>
      </c>
      <c r="F47" s="61"/>
      <c r="G47" s="61" t="s">
        <v>60</v>
      </c>
      <c r="H47" s="61" t="s">
        <v>108</v>
      </c>
    </row>
    <row r="48" spans="1:8" ht="30.9" x14ac:dyDescent="0.4">
      <c r="A48" s="106" t="s">
        <v>117</v>
      </c>
      <c r="B48" s="32"/>
      <c r="C48" s="32" t="str">
        <f>'Input Data'!B30&amp;"      "&amp;'Input Data'!B32</f>
        <v>Montgomery Co      Mason Co</v>
      </c>
      <c r="D48" s="32"/>
      <c r="E48" s="38" t="s">
        <v>92</v>
      </c>
      <c r="F48" s="33"/>
      <c r="G48" s="33" t="s">
        <v>60</v>
      </c>
      <c r="H48" s="33" t="s">
        <v>108</v>
      </c>
    </row>
    <row r="49" spans="1:8" ht="30.9" x14ac:dyDescent="0.4">
      <c r="A49" s="107" t="s">
        <v>117</v>
      </c>
      <c r="B49" s="59"/>
      <c r="C49" s="59" t="str">
        <f>'Input Data'!B30&amp;"      "&amp;'Input Data'!B32</f>
        <v>Montgomery Co      Mason Co</v>
      </c>
      <c r="D49" s="59"/>
      <c r="E49" s="60" t="s">
        <v>92</v>
      </c>
      <c r="F49" s="61"/>
      <c r="G49" s="61" t="s">
        <v>60</v>
      </c>
      <c r="H49" s="61" t="s">
        <v>108</v>
      </c>
    </row>
    <row r="50" spans="1:8" ht="30.9" x14ac:dyDescent="0.4">
      <c r="A50" s="106" t="s">
        <v>117</v>
      </c>
      <c r="B50" s="32"/>
      <c r="C50" s="32" t="str">
        <f>'Input Data'!B30&amp;"      "&amp;'Input Data'!B32</f>
        <v>Montgomery Co      Mason Co</v>
      </c>
      <c r="D50" s="32"/>
      <c r="E50" s="38" t="s">
        <v>92</v>
      </c>
      <c r="F50" s="33"/>
      <c r="G50" s="33" t="s">
        <v>60</v>
      </c>
      <c r="H50" s="33" t="s">
        <v>108</v>
      </c>
    </row>
    <row r="51" spans="1:8" ht="30.9" x14ac:dyDescent="0.4">
      <c r="A51" s="107" t="s">
        <v>117</v>
      </c>
      <c r="B51" s="59"/>
      <c r="C51" s="59" t="str">
        <f>'Input Data'!B30&amp;"      "&amp;'Input Data'!B32</f>
        <v>Montgomery Co      Mason Co</v>
      </c>
      <c r="D51" s="59"/>
      <c r="E51" s="60" t="s">
        <v>92</v>
      </c>
      <c r="F51" s="61"/>
      <c r="G51" s="61" t="s">
        <v>60</v>
      </c>
      <c r="H51" s="61" t="s">
        <v>108</v>
      </c>
    </row>
    <row r="52" spans="1:8" ht="30.9" x14ac:dyDescent="0.4">
      <c r="A52" s="106" t="s">
        <v>117</v>
      </c>
      <c r="B52" s="32"/>
      <c r="C52" s="32" t="str">
        <f>'Input Data'!B30&amp;"      "&amp;'Input Data'!B32</f>
        <v>Montgomery Co      Mason Co</v>
      </c>
      <c r="D52" s="32"/>
      <c r="E52" s="38" t="s">
        <v>92</v>
      </c>
      <c r="F52" s="33"/>
      <c r="G52" s="33" t="s">
        <v>60</v>
      </c>
      <c r="H52" s="33" t="s">
        <v>108</v>
      </c>
    </row>
    <row r="53" spans="1:8" ht="30.9" x14ac:dyDescent="0.4">
      <c r="A53" s="107" t="s">
        <v>117</v>
      </c>
      <c r="B53" s="59"/>
      <c r="C53" s="59" t="str">
        <f>'Input Data'!B30&amp;"      "&amp;'Input Data'!B32</f>
        <v>Montgomery Co      Mason Co</v>
      </c>
      <c r="D53" s="59"/>
      <c r="E53" s="60" t="s">
        <v>92</v>
      </c>
      <c r="F53" s="61"/>
      <c r="G53" s="61" t="s">
        <v>60</v>
      </c>
      <c r="H53" s="61" t="s">
        <v>108</v>
      </c>
    </row>
    <row r="54" spans="1:8" ht="30.9" x14ac:dyDescent="0.4">
      <c r="A54" s="106" t="s">
        <v>117</v>
      </c>
      <c r="B54" s="32"/>
      <c r="C54" s="32" t="str">
        <f>'Input Data'!B30&amp;"      "&amp;'Input Data'!B32</f>
        <v>Montgomery Co      Mason Co</v>
      </c>
      <c r="D54" s="32"/>
      <c r="E54" s="38" t="s">
        <v>92</v>
      </c>
      <c r="F54" s="33"/>
      <c r="G54" s="33" t="s">
        <v>60</v>
      </c>
      <c r="H54" s="33" t="s">
        <v>108</v>
      </c>
    </row>
    <row r="55" spans="1:8" ht="30.9" x14ac:dyDescent="0.4">
      <c r="A55" s="107" t="s">
        <v>117</v>
      </c>
      <c r="B55" s="59"/>
      <c r="C55" s="59" t="str">
        <f>'Input Data'!B30&amp;"      "&amp;'Input Data'!B32</f>
        <v>Montgomery Co      Mason Co</v>
      </c>
      <c r="D55" s="59"/>
      <c r="E55" s="60" t="s">
        <v>92</v>
      </c>
      <c r="F55" s="61"/>
      <c r="G55" s="61" t="s">
        <v>60</v>
      </c>
      <c r="H55" s="61" t="s">
        <v>108</v>
      </c>
    </row>
    <row r="56" spans="1:8" ht="30.9" x14ac:dyDescent="0.4">
      <c r="A56" s="106" t="s">
        <v>117</v>
      </c>
      <c r="B56" s="32"/>
      <c r="C56" s="32" t="str">
        <f>'Input Data'!B30&amp;"      "&amp;'Input Data'!B32</f>
        <v>Montgomery Co      Mason Co</v>
      </c>
      <c r="D56" s="32"/>
      <c r="E56" s="38" t="s">
        <v>92</v>
      </c>
      <c r="F56" s="33"/>
      <c r="G56" s="33" t="s">
        <v>60</v>
      </c>
      <c r="H56" s="33" t="s">
        <v>108</v>
      </c>
    </row>
    <row r="57" spans="1:8" ht="30.9" x14ac:dyDescent="0.4">
      <c r="A57" s="107" t="s">
        <v>117</v>
      </c>
      <c r="B57" s="59"/>
      <c r="C57" s="59" t="str">
        <f>'Input Data'!B30&amp;"      "&amp;'Input Data'!B32</f>
        <v>Montgomery Co      Mason Co</v>
      </c>
      <c r="D57" s="59"/>
      <c r="E57" s="60" t="s">
        <v>92</v>
      </c>
      <c r="F57" s="61"/>
      <c r="G57" s="61" t="s">
        <v>60</v>
      </c>
      <c r="H57" s="61" t="s">
        <v>108</v>
      </c>
    </row>
    <row r="58" spans="1:8" ht="30.9" x14ac:dyDescent="0.4">
      <c r="A58" s="106" t="s">
        <v>117</v>
      </c>
      <c r="B58" s="32"/>
      <c r="C58" s="32" t="str">
        <f>'Input Data'!B30&amp;"      "&amp;'Input Data'!B32</f>
        <v>Montgomery Co      Mason Co</v>
      </c>
      <c r="D58" s="32"/>
      <c r="E58" s="38" t="s">
        <v>92</v>
      </c>
      <c r="F58" s="33"/>
      <c r="G58" s="33" t="s">
        <v>60</v>
      </c>
      <c r="H58" s="33" t="s">
        <v>108</v>
      </c>
    </row>
    <row r="59" spans="1:8" ht="30.9" x14ac:dyDescent="0.4">
      <c r="A59" s="107" t="s">
        <v>117</v>
      </c>
      <c r="B59" s="59"/>
      <c r="C59" s="59" t="str">
        <f>'Input Data'!B30&amp;"      "&amp;'Input Data'!B32</f>
        <v>Montgomery Co      Mason Co</v>
      </c>
      <c r="D59" s="59"/>
      <c r="E59" s="60" t="s">
        <v>92</v>
      </c>
      <c r="F59" s="61"/>
      <c r="G59" s="61" t="s">
        <v>60</v>
      </c>
      <c r="H59" s="61" t="s">
        <v>108</v>
      </c>
    </row>
    <row r="60" spans="1:8" ht="30.9" x14ac:dyDescent="0.4">
      <c r="A60" s="106" t="s">
        <v>117</v>
      </c>
      <c r="B60" s="32"/>
      <c r="C60" s="32" t="str">
        <f>'Input Data'!B30&amp;"      "&amp;'Input Data'!B32</f>
        <v>Montgomery Co      Mason Co</v>
      </c>
      <c r="D60" s="32"/>
      <c r="E60" s="38" t="s">
        <v>92</v>
      </c>
      <c r="F60" s="33"/>
      <c r="G60" s="33" t="s">
        <v>60</v>
      </c>
      <c r="H60" s="33" t="s">
        <v>108</v>
      </c>
    </row>
    <row r="61" spans="1:8" ht="30.9" x14ac:dyDescent="0.4">
      <c r="A61" s="107" t="s">
        <v>117</v>
      </c>
      <c r="B61" s="59"/>
      <c r="C61" s="59" t="str">
        <f>'Input Data'!B30&amp;"      "&amp;'Input Data'!B32</f>
        <v>Montgomery Co      Mason Co</v>
      </c>
      <c r="D61" s="59"/>
      <c r="E61" s="60" t="s">
        <v>92</v>
      </c>
      <c r="F61" s="61"/>
      <c r="G61" s="61" t="s">
        <v>60</v>
      </c>
      <c r="H61" s="61" t="s">
        <v>108</v>
      </c>
    </row>
    <row r="62" spans="1:8" ht="30.9" x14ac:dyDescent="0.4">
      <c r="A62" s="106" t="s">
        <v>117</v>
      </c>
      <c r="B62" s="32"/>
      <c r="C62" s="32" t="str">
        <f>'Input Data'!B30&amp;"      "&amp;'Input Data'!B32</f>
        <v>Montgomery Co      Mason Co</v>
      </c>
      <c r="D62" s="32"/>
      <c r="E62" s="38" t="s">
        <v>92</v>
      </c>
      <c r="F62" s="33"/>
      <c r="G62" s="33" t="s">
        <v>60</v>
      </c>
      <c r="H62" s="33" t="s">
        <v>108</v>
      </c>
    </row>
    <row r="63" spans="1:8" ht="30.9" x14ac:dyDescent="0.4">
      <c r="A63" s="107" t="s">
        <v>117</v>
      </c>
      <c r="B63" s="59"/>
      <c r="C63" s="59" t="str">
        <f>'Input Data'!B30&amp;"      "&amp;'Input Data'!B32</f>
        <v>Montgomery Co      Mason Co</v>
      </c>
      <c r="D63" s="59"/>
      <c r="E63" s="60" t="s">
        <v>92</v>
      </c>
      <c r="F63" s="61"/>
      <c r="G63" s="61" t="s">
        <v>60</v>
      </c>
      <c r="H63" s="61" t="s">
        <v>108</v>
      </c>
    </row>
  </sheetData>
  <phoneticPr fontId="5" type="noConversion"/>
  <printOptions horizontalCentered="1" verticalCentered="1"/>
  <pageMargins left="0.25" right="0.25" top="0.75" bottom="0.75" header="0.3" footer="0.3"/>
  <pageSetup scale="42"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45"/>
  <sheetViews>
    <sheetView zoomScaleNormal="100" workbookViewId="0">
      <selection activeCell="Y10" sqref="Y10"/>
    </sheetView>
  </sheetViews>
  <sheetFormatPr defaultColWidth="9.15234375" defaultRowHeight="15.45" x14ac:dyDescent="0.4"/>
  <cols>
    <col min="1" max="1" width="3.3046875" style="132" customWidth="1"/>
    <col min="2" max="2" width="5.3828125" style="132" customWidth="1"/>
    <col min="3" max="3" width="4.69140625" style="132" customWidth="1"/>
    <col min="4" max="4" width="6.15234375" style="132" customWidth="1"/>
    <col min="5" max="5" width="4.69140625" style="132" customWidth="1"/>
    <col min="6" max="6" width="4" style="132" customWidth="1"/>
    <col min="7" max="10" width="4.69140625" style="132" customWidth="1"/>
    <col min="11" max="11" width="6.3828125" style="132" customWidth="1"/>
    <col min="12" max="20" width="4.69140625" style="132" customWidth="1"/>
    <col min="21" max="21" width="3.921875" style="132" customWidth="1"/>
    <col min="22" max="22" width="5.53515625" style="132" customWidth="1"/>
    <col min="23" max="16384" width="9.15234375" style="132"/>
  </cols>
  <sheetData>
    <row r="1" spans="1:21" ht="17.25" customHeight="1" x14ac:dyDescent="0.4">
      <c r="A1" s="117" t="s">
        <v>18</v>
      </c>
      <c r="B1" s="118"/>
      <c r="C1" s="118"/>
      <c r="D1" s="118"/>
      <c r="E1" s="118"/>
      <c r="F1" s="118"/>
      <c r="G1" s="118"/>
      <c r="H1" s="118"/>
      <c r="I1" s="130"/>
      <c r="J1" s="131"/>
      <c r="L1" s="122" t="str">
        <f>'Input Data'!$B$32&amp;" at "&amp;'Input Data'!$B$30</f>
        <v>Mason Co at Montgomery Co</v>
      </c>
      <c r="M1" s="133"/>
      <c r="N1" s="133"/>
      <c r="O1" s="133"/>
      <c r="P1" s="133"/>
      <c r="Q1" s="133"/>
      <c r="R1" s="133"/>
      <c r="S1" s="133"/>
      <c r="T1" s="133"/>
      <c r="U1" s="134"/>
    </row>
    <row r="2" spans="1:21" ht="17.25" customHeight="1" x14ac:dyDescent="0.4">
      <c r="A2" s="135" t="s">
        <v>19</v>
      </c>
      <c r="B2" s="136" t="s">
        <v>3</v>
      </c>
      <c r="C2" s="136" t="s">
        <v>20</v>
      </c>
      <c r="D2" s="375" t="s">
        <v>21</v>
      </c>
      <c r="E2" s="375"/>
      <c r="F2" s="375" t="s">
        <v>94</v>
      </c>
      <c r="G2" s="375"/>
      <c r="H2" s="136" t="s">
        <v>22</v>
      </c>
      <c r="I2" s="375" t="s">
        <v>23</v>
      </c>
      <c r="J2" s="376"/>
      <c r="L2" s="137" t="str">
        <f>'Input Data'!$B$14&amp;" at "&amp;'Input Data'!$B$18</f>
        <v>8/30/2024 at Montgomery County</v>
      </c>
      <c r="M2" s="138"/>
      <c r="N2" s="138"/>
      <c r="O2" s="138"/>
      <c r="P2" s="138"/>
      <c r="Q2" s="138"/>
      <c r="R2" s="138"/>
      <c r="S2" s="138"/>
      <c r="T2" s="138"/>
      <c r="U2" s="139"/>
    </row>
    <row r="3" spans="1:21" ht="17.25" customHeight="1" thickBot="1" x14ac:dyDescent="0.45">
      <c r="A3" s="140"/>
      <c r="B3" s="141"/>
      <c r="C3" s="141"/>
      <c r="D3" s="142"/>
      <c r="E3" s="143"/>
      <c r="F3" s="142"/>
      <c r="G3" s="143"/>
      <c r="H3" s="141"/>
      <c r="I3" s="142"/>
      <c r="J3" s="144"/>
      <c r="L3" s="145">
        <f>'Input Data'!$B$16</f>
        <v>0.8125</v>
      </c>
      <c r="M3" s="146"/>
      <c r="N3" s="146"/>
      <c r="O3" s="146"/>
      <c r="P3" s="146"/>
      <c r="Q3" s="146"/>
      <c r="R3" s="146"/>
      <c r="S3" s="146"/>
      <c r="T3" s="146"/>
      <c r="U3" s="147"/>
    </row>
    <row r="4" spans="1:21" ht="17.25" customHeight="1" thickBot="1" x14ac:dyDescent="0.45">
      <c r="A4" s="148"/>
      <c r="B4" s="149"/>
      <c r="C4" s="149"/>
      <c r="D4" s="150"/>
      <c r="E4" s="151"/>
      <c r="F4" s="150"/>
      <c r="G4" s="151"/>
      <c r="H4" s="150"/>
      <c r="I4" s="150"/>
      <c r="J4" s="152"/>
      <c r="L4" s="6"/>
      <c r="M4" s="6"/>
      <c r="N4" s="6"/>
      <c r="O4" s="6"/>
      <c r="P4" s="6"/>
      <c r="Q4" s="6"/>
      <c r="R4" s="6"/>
      <c r="S4" s="6"/>
      <c r="T4" s="6"/>
      <c r="U4" s="6"/>
    </row>
    <row r="5" spans="1:21" ht="17.25" customHeight="1" thickBot="1" x14ac:dyDescent="0.45">
      <c r="A5" s="140"/>
      <c r="B5" s="141"/>
      <c r="C5" s="141"/>
      <c r="D5" s="142"/>
      <c r="E5" s="143"/>
      <c r="F5" s="142"/>
      <c r="G5" s="143"/>
      <c r="H5" s="141"/>
      <c r="I5" s="153"/>
      <c r="J5" s="144"/>
      <c r="L5" s="196" t="str">
        <f>'Input Data'!B20&amp;" Crew"</f>
        <v>KHSAA Crew</v>
      </c>
      <c r="M5" s="197"/>
      <c r="N5" s="197"/>
      <c r="O5" s="197"/>
      <c r="P5" s="197"/>
      <c r="Q5" s="197"/>
      <c r="R5" s="197"/>
      <c r="S5" s="197"/>
      <c r="T5" s="197"/>
      <c r="U5" s="198"/>
    </row>
    <row r="6" spans="1:21" ht="17.25" customHeight="1" x14ac:dyDescent="0.4">
      <c r="A6" s="154"/>
      <c r="B6" s="155"/>
      <c r="C6" s="155"/>
      <c r="D6" s="156"/>
      <c r="E6" s="157"/>
      <c r="F6" s="156"/>
      <c r="G6" s="157"/>
      <c r="H6" s="156"/>
      <c r="I6" s="156"/>
      <c r="J6" s="158"/>
      <c r="L6" s="123" t="str">
        <f>'Input Data'!A7</f>
        <v>Referee</v>
      </c>
      <c r="M6" s="124"/>
      <c r="N6" s="124"/>
      <c r="O6" s="124"/>
      <c r="P6" s="124"/>
      <c r="Q6" s="124" t="str">
        <f>'Input Data'!B7</f>
        <v>Joe Ammerman</v>
      </c>
      <c r="R6" s="124"/>
      <c r="S6" s="124"/>
      <c r="T6" s="124"/>
      <c r="U6" s="125"/>
    </row>
    <row r="7" spans="1:21" ht="17.25" customHeight="1" x14ac:dyDescent="0.4">
      <c r="A7" s="148"/>
      <c r="B7" s="149"/>
      <c r="C7" s="149"/>
      <c r="D7" s="150"/>
      <c r="E7" s="151"/>
      <c r="F7" s="150"/>
      <c r="G7" s="151"/>
      <c r="H7" s="149"/>
      <c r="J7" s="152"/>
      <c r="L7" s="203" t="str">
        <f>'Input Data'!A8</f>
        <v>Umpire</v>
      </c>
      <c r="M7" s="199"/>
      <c r="N7" s="199"/>
      <c r="O7" s="199"/>
      <c r="P7" s="199"/>
      <c r="Q7" s="199" t="str">
        <f>'Input Data'!B8</f>
        <v>Brandon Shields</v>
      </c>
      <c r="R7" s="199"/>
      <c r="S7" s="199"/>
      <c r="T7" s="199"/>
      <c r="U7" s="129"/>
    </row>
    <row r="8" spans="1:21" ht="17.25" customHeight="1" x14ac:dyDescent="0.4">
      <c r="A8" s="148"/>
      <c r="B8" s="149"/>
      <c r="C8" s="149"/>
      <c r="D8" s="150"/>
      <c r="E8" s="151"/>
      <c r="F8" s="150"/>
      <c r="G8" s="151"/>
      <c r="H8" s="150"/>
      <c r="I8" s="150"/>
      <c r="J8" s="152"/>
      <c r="L8" s="203" t="str">
        <f>'Input Data'!A9</f>
        <v>Head Linesman</v>
      </c>
      <c r="M8" s="199"/>
      <c r="N8" s="199"/>
      <c r="O8" s="199"/>
      <c r="P8" s="199"/>
      <c r="Q8" s="199" t="str">
        <f>'Input Data'!B9</f>
        <v>Aaron Haney</v>
      </c>
      <c r="R8" s="199"/>
      <c r="S8" s="199"/>
      <c r="T8" s="199"/>
      <c r="U8" s="129"/>
    </row>
    <row r="9" spans="1:21" ht="17.25" customHeight="1" x14ac:dyDescent="0.4">
      <c r="A9" s="140"/>
      <c r="B9" s="141"/>
      <c r="C9" s="141"/>
      <c r="D9" s="142"/>
      <c r="E9" s="143"/>
      <c r="F9" s="142"/>
      <c r="G9" s="143"/>
      <c r="H9" s="141"/>
      <c r="I9" s="153"/>
      <c r="J9" s="144"/>
      <c r="L9" s="203" t="str">
        <f>'Input Data'!A10</f>
        <v>Line Judge</v>
      </c>
      <c r="M9" s="199"/>
      <c r="N9" s="199"/>
      <c r="O9" s="199"/>
      <c r="P9" s="199"/>
      <c r="Q9" s="199" t="str">
        <f>'Input Data'!B10</f>
        <v>Chris Turley</v>
      </c>
      <c r="R9" s="199"/>
      <c r="S9" s="199"/>
      <c r="T9" s="199"/>
      <c r="U9" s="129"/>
    </row>
    <row r="10" spans="1:21" ht="17.25" customHeight="1" thickBot="1" x14ac:dyDescent="0.45">
      <c r="A10" s="154"/>
      <c r="B10" s="155"/>
      <c r="C10" s="155"/>
      <c r="D10" s="156"/>
      <c r="E10" s="157"/>
      <c r="F10" s="156"/>
      <c r="G10" s="157"/>
      <c r="H10" s="156"/>
      <c r="I10" s="156"/>
      <c r="J10" s="158"/>
      <c r="L10" s="126" t="str">
        <f>'Input Data'!A11</f>
        <v>Back Judge</v>
      </c>
      <c r="M10" s="127"/>
      <c r="N10" s="127"/>
      <c r="O10" s="127"/>
      <c r="P10" s="127"/>
      <c r="Q10" s="127" t="str">
        <f>'Input Data'!B11</f>
        <v>Jaron Givens</v>
      </c>
      <c r="R10" s="127"/>
      <c r="S10" s="127"/>
      <c r="T10" s="127"/>
      <c r="U10" s="128"/>
    </row>
    <row r="11" spans="1:21" ht="17.25" customHeight="1" x14ac:dyDescent="0.4">
      <c r="A11" s="148"/>
      <c r="B11" s="149"/>
      <c r="C11" s="149"/>
      <c r="D11" s="150"/>
      <c r="E11" s="151"/>
      <c r="F11" s="150"/>
      <c r="G11" s="151"/>
      <c r="H11" s="149"/>
      <c r="J11" s="152"/>
      <c r="L11" s="162"/>
      <c r="M11" s="162"/>
      <c r="N11" s="162"/>
      <c r="O11" s="162"/>
      <c r="P11" s="162"/>
      <c r="Q11" s="162"/>
      <c r="R11" s="162"/>
      <c r="S11" s="162"/>
      <c r="T11" s="162"/>
      <c r="U11" s="162"/>
    </row>
    <row r="12" spans="1:21" ht="17.25" customHeight="1" x14ac:dyDescent="0.4">
      <c r="A12" s="148"/>
      <c r="B12" s="149"/>
      <c r="C12" s="149"/>
      <c r="D12" s="150"/>
      <c r="E12" s="151"/>
      <c r="F12" s="150"/>
      <c r="G12" s="151"/>
      <c r="H12" s="150"/>
      <c r="I12" s="150"/>
      <c r="J12" s="152"/>
      <c r="L12" s="162"/>
      <c r="M12" s="162"/>
      <c r="N12" s="162"/>
      <c r="O12" s="162"/>
      <c r="P12" s="162"/>
      <c r="Q12" s="162"/>
      <c r="R12" s="162"/>
      <c r="S12" s="162"/>
      <c r="T12" s="162"/>
      <c r="U12" s="162"/>
    </row>
    <row r="13" spans="1:21" ht="17.25" customHeight="1" x14ac:dyDescent="0.4">
      <c r="A13" s="140"/>
      <c r="B13" s="141"/>
      <c r="C13" s="141"/>
      <c r="D13" s="142"/>
      <c r="E13" s="143"/>
      <c r="F13" s="142"/>
      <c r="G13" s="143"/>
      <c r="H13" s="141"/>
      <c r="I13" s="153"/>
      <c r="J13" s="144"/>
    </row>
    <row r="14" spans="1:21" ht="17.25" customHeight="1" x14ac:dyDescent="0.4">
      <c r="A14" s="154"/>
      <c r="B14" s="155"/>
      <c r="C14" s="155"/>
      <c r="D14" s="156"/>
      <c r="E14" s="157"/>
      <c r="F14" s="156"/>
      <c r="G14" s="157"/>
      <c r="H14" s="156"/>
      <c r="I14" s="156"/>
      <c r="J14" s="158"/>
      <c r="L14" s="53"/>
      <c r="M14" s="53"/>
      <c r="N14" s="3"/>
      <c r="O14" s="53"/>
      <c r="P14" s="53"/>
      <c r="Q14" s="53"/>
      <c r="R14" s="53"/>
      <c r="S14" s="53"/>
      <c r="T14" s="53"/>
      <c r="U14" s="53"/>
    </row>
    <row r="15" spans="1:21" ht="17.25" customHeight="1" x14ac:dyDescent="0.4">
      <c r="A15" s="148"/>
      <c r="B15" s="149"/>
      <c r="C15" s="149"/>
      <c r="D15" s="150"/>
      <c r="E15" s="151"/>
      <c r="F15" s="150"/>
      <c r="G15" s="151"/>
      <c r="H15" s="149"/>
      <c r="J15" s="152"/>
      <c r="L15" s="53"/>
      <c r="M15" s="53"/>
      <c r="N15" s="53"/>
      <c r="O15" s="53"/>
      <c r="P15" s="53"/>
      <c r="Q15" s="53"/>
      <c r="R15" s="53"/>
      <c r="S15" s="53"/>
      <c r="T15" s="53"/>
      <c r="U15" s="53"/>
    </row>
    <row r="16" spans="1:21" ht="17.25" customHeight="1" x14ac:dyDescent="0.45">
      <c r="A16" s="148"/>
      <c r="B16" s="149"/>
      <c r="C16" s="149"/>
      <c r="D16" s="150"/>
      <c r="E16" s="151"/>
      <c r="F16" s="150"/>
      <c r="G16" s="151"/>
      <c r="H16" s="150"/>
      <c r="I16" s="150"/>
      <c r="J16" s="152"/>
      <c r="L16" s="46"/>
      <c r="M16" s="46"/>
      <c r="N16" s="46"/>
      <c r="O16" s="46"/>
      <c r="P16" s="46"/>
      <c r="Q16" s="46"/>
      <c r="R16" s="46"/>
      <c r="S16" s="46"/>
      <c r="T16" s="46"/>
      <c r="U16" s="46"/>
    </row>
    <row r="17" spans="1:21" ht="17.25" customHeight="1" x14ac:dyDescent="0.45">
      <c r="A17" s="140"/>
      <c r="B17" s="141"/>
      <c r="C17" s="141"/>
      <c r="D17" s="142"/>
      <c r="E17" s="143"/>
      <c r="F17" s="142"/>
      <c r="G17" s="143"/>
      <c r="H17" s="141"/>
      <c r="I17" s="153"/>
      <c r="J17" s="144"/>
      <c r="L17" s="46"/>
      <c r="M17" s="46"/>
      <c r="N17" s="46"/>
      <c r="O17" s="46"/>
      <c r="P17" s="46"/>
      <c r="Q17" s="46"/>
      <c r="R17" s="46"/>
      <c r="S17" s="46"/>
      <c r="T17" s="46"/>
      <c r="U17" s="46"/>
    </row>
    <row r="18" spans="1:21" ht="17.25" customHeight="1" thickBot="1" x14ac:dyDescent="0.5">
      <c r="A18" s="154"/>
      <c r="B18" s="155"/>
      <c r="C18" s="155"/>
      <c r="D18" s="156"/>
      <c r="E18" s="157"/>
      <c r="F18" s="156"/>
      <c r="G18" s="157"/>
      <c r="H18" s="156"/>
      <c r="I18" s="156"/>
      <c r="J18" s="158"/>
      <c r="L18" s="46"/>
      <c r="M18" s="46"/>
      <c r="N18" s="46"/>
      <c r="O18" s="46"/>
      <c r="P18" s="46"/>
      <c r="Q18" s="46"/>
      <c r="R18" s="46"/>
      <c r="S18" s="46"/>
      <c r="T18" s="46"/>
      <c r="U18" s="46"/>
    </row>
    <row r="19" spans="1:21" ht="17.25" customHeight="1" x14ac:dyDescent="0.4">
      <c r="A19" s="148"/>
      <c r="B19" s="149"/>
      <c r="C19" s="149"/>
      <c r="D19" s="150"/>
      <c r="E19" s="151"/>
      <c r="F19" s="150"/>
      <c r="G19" s="151"/>
      <c r="H19" s="149"/>
      <c r="J19" s="152"/>
      <c r="L19" s="119" t="s">
        <v>52</v>
      </c>
      <c r="M19" s="163"/>
      <c r="N19" s="163"/>
      <c r="O19" s="163"/>
      <c r="P19" s="163"/>
      <c r="Q19" s="163"/>
      <c r="R19" s="163"/>
      <c r="S19" s="163"/>
      <c r="T19" s="163"/>
      <c r="U19" s="164"/>
    </row>
    <row r="20" spans="1:21" ht="17.25" customHeight="1" x14ac:dyDescent="0.4">
      <c r="A20" s="148"/>
      <c r="B20" s="149"/>
      <c r="C20" s="149"/>
      <c r="D20" s="150"/>
      <c r="E20" s="151"/>
      <c r="F20" s="150"/>
      <c r="G20" s="151"/>
      <c r="H20" s="150"/>
      <c r="I20" s="150"/>
      <c r="J20" s="152"/>
      <c r="L20" s="165"/>
      <c r="M20" s="159"/>
      <c r="N20" s="166" t="s">
        <v>53</v>
      </c>
      <c r="O20" s="138"/>
      <c r="P20" s="166" t="s">
        <v>61</v>
      </c>
      <c r="Q20" s="138"/>
      <c r="R20" s="166" t="s">
        <v>54</v>
      </c>
      <c r="S20" s="166"/>
      <c r="T20" s="166" t="s">
        <v>20</v>
      </c>
      <c r="U20" s="167"/>
    </row>
    <row r="21" spans="1:21" ht="17.25" customHeight="1" x14ac:dyDescent="0.4">
      <c r="A21" s="140"/>
      <c r="B21" s="141"/>
      <c r="C21" s="141"/>
      <c r="D21" s="142"/>
      <c r="E21" s="143"/>
      <c r="F21" s="142"/>
      <c r="G21" s="143"/>
      <c r="H21" s="142"/>
      <c r="I21" s="142"/>
      <c r="J21" s="144"/>
      <c r="L21" s="168" t="s">
        <v>55</v>
      </c>
      <c r="M21" s="159"/>
      <c r="N21" s="169"/>
      <c r="O21" s="170"/>
      <c r="P21" s="169"/>
      <c r="Q21" s="170"/>
      <c r="R21" s="169"/>
      <c r="S21" s="120" t="s">
        <v>64</v>
      </c>
      <c r="T21" s="169"/>
      <c r="U21" s="171"/>
    </row>
    <row r="22" spans="1:21" ht="17.25" customHeight="1" thickBot="1" x14ac:dyDescent="0.45">
      <c r="A22" s="172"/>
      <c r="B22" s="173"/>
      <c r="C22" s="173"/>
      <c r="D22" s="174"/>
      <c r="E22" s="175"/>
      <c r="F22" s="174"/>
      <c r="G22" s="175"/>
      <c r="H22" s="174"/>
      <c r="I22" s="174"/>
      <c r="J22" s="176"/>
      <c r="L22" s="177" t="s">
        <v>56</v>
      </c>
      <c r="M22" s="160"/>
      <c r="N22" s="178"/>
      <c r="O22" s="179"/>
      <c r="P22" s="178"/>
      <c r="Q22" s="179"/>
      <c r="R22" s="178"/>
      <c r="S22" s="121" t="str">
        <f>S21</f>
        <v>I  O</v>
      </c>
      <c r="T22" s="178"/>
      <c r="U22" s="161"/>
    </row>
    <row r="23" spans="1:21" ht="27" customHeight="1" thickBot="1" x14ac:dyDescent="0.45"/>
    <row r="24" spans="1:21" ht="17.25" customHeight="1" x14ac:dyDescent="0.4">
      <c r="A24" s="117" t="s">
        <v>18</v>
      </c>
      <c r="B24" s="118"/>
      <c r="C24" s="118"/>
      <c r="D24" s="118"/>
      <c r="E24" s="118"/>
      <c r="F24" s="118"/>
      <c r="G24" s="118"/>
      <c r="H24" s="118"/>
      <c r="I24" s="130"/>
      <c r="J24" s="131"/>
      <c r="L24" s="122" t="str">
        <f>'Input Data'!$B$32&amp;" at "&amp;'Input Data'!$B$30</f>
        <v>Mason Co at Montgomery Co</v>
      </c>
      <c r="M24" s="133"/>
      <c r="N24" s="133"/>
      <c r="O24" s="133"/>
      <c r="P24" s="133"/>
      <c r="Q24" s="133"/>
      <c r="R24" s="133"/>
      <c r="S24" s="133"/>
      <c r="T24" s="133"/>
      <c r="U24" s="134"/>
    </row>
    <row r="25" spans="1:21" ht="17.25" customHeight="1" x14ac:dyDescent="0.4">
      <c r="A25" s="135" t="s">
        <v>19</v>
      </c>
      <c r="B25" s="136" t="s">
        <v>3</v>
      </c>
      <c r="C25" s="136" t="s">
        <v>20</v>
      </c>
      <c r="D25" s="375" t="s">
        <v>21</v>
      </c>
      <c r="E25" s="375"/>
      <c r="F25" s="375" t="s">
        <v>94</v>
      </c>
      <c r="G25" s="375"/>
      <c r="H25" s="136" t="s">
        <v>22</v>
      </c>
      <c r="I25" s="375" t="s">
        <v>23</v>
      </c>
      <c r="J25" s="376"/>
      <c r="L25" s="137" t="str">
        <f>'Input Data'!$B$14&amp;" at "&amp;'Input Data'!$B$18</f>
        <v>8/30/2024 at Montgomery County</v>
      </c>
      <c r="M25" s="138"/>
      <c r="N25" s="138"/>
      <c r="O25" s="138"/>
      <c r="P25" s="138"/>
      <c r="Q25" s="138"/>
      <c r="R25" s="138"/>
      <c r="S25" s="138"/>
      <c r="T25" s="138"/>
      <c r="U25" s="139"/>
    </row>
    <row r="26" spans="1:21" ht="17.25" customHeight="1" thickBot="1" x14ac:dyDescent="0.45">
      <c r="A26" s="140"/>
      <c r="B26" s="141"/>
      <c r="C26" s="141"/>
      <c r="D26" s="142"/>
      <c r="E26" s="143"/>
      <c r="F26" s="142"/>
      <c r="G26" s="143"/>
      <c r="H26" s="141"/>
      <c r="I26" s="142"/>
      <c r="J26" s="144"/>
      <c r="L26" s="145">
        <f>'Input Data'!$B$16</f>
        <v>0.8125</v>
      </c>
      <c r="M26" s="146"/>
      <c r="N26" s="146"/>
      <c r="O26" s="146"/>
      <c r="P26" s="146"/>
      <c r="Q26" s="146"/>
      <c r="R26" s="146"/>
      <c r="S26" s="146"/>
      <c r="T26" s="146"/>
      <c r="U26" s="147"/>
    </row>
    <row r="27" spans="1:21" ht="17.25" customHeight="1" thickBot="1" x14ac:dyDescent="0.45">
      <c r="A27" s="148"/>
      <c r="B27" s="149"/>
      <c r="C27" s="149"/>
      <c r="D27" s="150"/>
      <c r="E27" s="151"/>
      <c r="F27" s="150"/>
      <c r="G27" s="151"/>
      <c r="H27" s="150"/>
      <c r="I27" s="150"/>
      <c r="J27" s="152"/>
      <c r="L27" s="6"/>
      <c r="M27" s="6"/>
      <c r="N27" s="6"/>
      <c r="O27" s="6"/>
      <c r="P27" s="6"/>
      <c r="Q27" s="6"/>
      <c r="R27" s="6"/>
      <c r="S27" s="6"/>
      <c r="T27" s="6"/>
      <c r="U27" s="6"/>
    </row>
    <row r="28" spans="1:21" ht="17.25" customHeight="1" thickBot="1" x14ac:dyDescent="0.45">
      <c r="A28" s="140"/>
      <c r="B28" s="141"/>
      <c r="C28" s="141"/>
      <c r="D28" s="142"/>
      <c r="E28" s="143"/>
      <c r="F28" s="142"/>
      <c r="G28" s="143"/>
      <c r="H28" s="141"/>
      <c r="I28" s="153"/>
      <c r="J28" s="144"/>
      <c r="L28" s="196" t="str">
        <f>L5</f>
        <v>KHSAA Crew</v>
      </c>
      <c r="M28" s="197"/>
      <c r="N28" s="197"/>
      <c r="O28" s="197"/>
      <c r="P28" s="197"/>
      <c r="Q28" s="197"/>
      <c r="R28" s="197"/>
      <c r="S28" s="197"/>
      <c r="T28" s="197"/>
      <c r="U28" s="198"/>
    </row>
    <row r="29" spans="1:21" ht="17.25" customHeight="1" x14ac:dyDescent="0.4">
      <c r="A29" s="148"/>
      <c r="B29" s="149"/>
      <c r="C29" s="149"/>
      <c r="D29" s="150"/>
      <c r="E29" s="151"/>
      <c r="F29" s="150"/>
      <c r="G29" s="151"/>
      <c r="H29" s="150"/>
      <c r="I29" s="150"/>
      <c r="J29" s="152"/>
      <c r="L29" s="200" t="str">
        <f>'Input Data'!A7</f>
        <v>Referee</v>
      </c>
      <c r="M29" s="201"/>
      <c r="N29" s="201"/>
      <c r="O29" s="201"/>
      <c r="P29" s="201"/>
      <c r="Q29" s="201" t="str">
        <f>'Input Data'!B7</f>
        <v>Joe Ammerman</v>
      </c>
      <c r="R29" s="201"/>
      <c r="S29" s="201"/>
      <c r="T29" s="201"/>
      <c r="U29" s="202"/>
    </row>
    <row r="30" spans="1:21" ht="17.25" customHeight="1" x14ac:dyDescent="0.4">
      <c r="A30" s="140"/>
      <c r="B30" s="141"/>
      <c r="C30" s="141"/>
      <c r="D30" s="142"/>
      <c r="E30" s="143"/>
      <c r="F30" s="142"/>
      <c r="G30" s="143"/>
      <c r="H30" s="141"/>
      <c r="I30" s="153"/>
      <c r="J30" s="144"/>
      <c r="L30" s="203" t="str">
        <f>'Input Data'!A8</f>
        <v>Umpire</v>
      </c>
      <c r="M30" s="199"/>
      <c r="N30" s="199"/>
      <c r="O30" s="199"/>
      <c r="P30" s="199"/>
      <c r="Q30" s="199" t="str">
        <f>'Input Data'!B8</f>
        <v>Brandon Shields</v>
      </c>
      <c r="R30" s="199"/>
      <c r="S30" s="199"/>
      <c r="T30" s="199"/>
      <c r="U30" s="171"/>
    </row>
    <row r="31" spans="1:21" ht="17.25" customHeight="1" x14ac:dyDescent="0.4">
      <c r="A31" s="148"/>
      <c r="B31" s="149"/>
      <c r="C31" s="149"/>
      <c r="D31" s="150"/>
      <c r="E31" s="151"/>
      <c r="F31" s="150"/>
      <c r="G31" s="151"/>
      <c r="H31" s="150"/>
      <c r="I31" s="150"/>
      <c r="J31" s="152"/>
      <c r="L31" s="203" t="str">
        <f>'Input Data'!A9</f>
        <v>Head Linesman</v>
      </c>
      <c r="M31" s="199"/>
      <c r="N31" s="199"/>
      <c r="O31" s="199"/>
      <c r="P31" s="199"/>
      <c r="Q31" s="199" t="str">
        <f>'Input Data'!B9</f>
        <v>Aaron Haney</v>
      </c>
      <c r="R31" s="199"/>
      <c r="S31" s="199"/>
      <c r="T31" s="199"/>
      <c r="U31" s="171"/>
    </row>
    <row r="32" spans="1:21" ht="17.25" customHeight="1" x14ac:dyDescent="0.4">
      <c r="A32" s="140"/>
      <c r="B32" s="141"/>
      <c r="C32" s="141"/>
      <c r="D32" s="142"/>
      <c r="E32" s="143"/>
      <c r="F32" s="142"/>
      <c r="G32" s="143"/>
      <c r="H32" s="141"/>
      <c r="I32" s="153"/>
      <c r="J32" s="144"/>
      <c r="L32" s="203" t="str">
        <f>'Input Data'!A10</f>
        <v>Line Judge</v>
      </c>
      <c r="M32" s="199"/>
      <c r="N32" s="199"/>
      <c r="O32" s="199"/>
      <c r="P32" s="199"/>
      <c r="Q32" s="199" t="str">
        <f>'Input Data'!B10</f>
        <v>Chris Turley</v>
      </c>
      <c r="R32" s="199"/>
      <c r="S32" s="199"/>
      <c r="T32" s="199"/>
      <c r="U32" s="171"/>
    </row>
    <row r="33" spans="1:21" ht="17.25" customHeight="1" thickBot="1" x14ac:dyDescent="0.45">
      <c r="A33" s="148"/>
      <c r="B33" s="149"/>
      <c r="C33" s="149"/>
      <c r="D33" s="150"/>
      <c r="E33" s="151"/>
      <c r="F33" s="150"/>
      <c r="G33" s="151"/>
      <c r="H33" s="150"/>
      <c r="I33" s="150"/>
      <c r="J33" s="152"/>
      <c r="L33" s="126" t="str">
        <f>'Input Data'!A11</f>
        <v>Back Judge</v>
      </c>
      <c r="M33" s="127"/>
      <c r="N33" s="127"/>
      <c r="O33" s="127"/>
      <c r="P33" s="127"/>
      <c r="Q33" s="127" t="str">
        <f>'Input Data'!B11</f>
        <v>Jaron Givens</v>
      </c>
      <c r="R33" s="127"/>
      <c r="S33" s="127"/>
      <c r="T33" s="127"/>
      <c r="U33" s="161"/>
    </row>
    <row r="34" spans="1:21" ht="17.25" customHeight="1" x14ac:dyDescent="0.4">
      <c r="A34" s="140"/>
      <c r="B34" s="141"/>
      <c r="C34" s="141"/>
      <c r="D34" s="142"/>
      <c r="E34" s="143"/>
      <c r="F34" s="142"/>
      <c r="G34" s="143"/>
      <c r="H34" s="141"/>
      <c r="I34" s="153"/>
      <c r="J34" s="144"/>
      <c r="L34" s="162"/>
      <c r="M34" s="162"/>
      <c r="N34" s="162"/>
      <c r="O34" s="162"/>
      <c r="P34" s="162"/>
      <c r="Q34" s="162"/>
      <c r="R34" s="162"/>
      <c r="S34" s="162"/>
      <c r="T34" s="162"/>
      <c r="U34" s="162"/>
    </row>
    <row r="35" spans="1:21" ht="17.25" customHeight="1" x14ac:dyDescent="0.4">
      <c r="A35" s="148"/>
      <c r="B35" s="149"/>
      <c r="C35" s="149"/>
      <c r="D35" s="150"/>
      <c r="E35" s="151"/>
      <c r="F35" s="150"/>
      <c r="G35" s="151"/>
      <c r="H35" s="150"/>
      <c r="I35" s="150"/>
      <c r="J35" s="152"/>
      <c r="L35" s="162"/>
      <c r="M35" s="162"/>
      <c r="N35" s="162"/>
      <c r="O35" s="162"/>
      <c r="P35" s="162"/>
      <c r="Q35" s="162"/>
      <c r="R35" s="162"/>
      <c r="S35" s="162"/>
      <c r="T35" s="162"/>
      <c r="U35" s="162"/>
    </row>
    <row r="36" spans="1:21" ht="17.25" customHeight="1" x14ac:dyDescent="0.4">
      <c r="A36" s="140"/>
      <c r="B36" s="141"/>
      <c r="C36" s="141"/>
      <c r="D36" s="142"/>
      <c r="E36" s="143"/>
      <c r="F36" s="142"/>
      <c r="G36" s="143"/>
      <c r="H36" s="141"/>
      <c r="I36" s="153"/>
      <c r="J36" s="144"/>
    </row>
    <row r="37" spans="1:21" ht="17.25" customHeight="1" x14ac:dyDescent="0.4">
      <c r="A37" s="148"/>
      <c r="B37" s="149"/>
      <c r="C37" s="149"/>
      <c r="D37" s="150"/>
      <c r="E37" s="151"/>
      <c r="F37" s="150"/>
      <c r="G37" s="151"/>
      <c r="H37" s="150"/>
      <c r="I37" s="150"/>
      <c r="J37" s="152"/>
      <c r="L37" s="374"/>
      <c r="M37" s="374"/>
      <c r="N37" s="374"/>
      <c r="O37" s="374"/>
      <c r="P37" s="374"/>
      <c r="Q37" s="374"/>
      <c r="R37" s="374"/>
      <c r="S37" s="374"/>
      <c r="T37" s="374"/>
      <c r="U37" s="374"/>
    </row>
    <row r="38" spans="1:21" ht="17.25" customHeight="1" x14ac:dyDescent="0.4">
      <c r="A38" s="140"/>
      <c r="B38" s="141"/>
      <c r="C38" s="141"/>
      <c r="D38" s="142"/>
      <c r="E38" s="143"/>
      <c r="F38" s="142"/>
      <c r="G38" s="143"/>
      <c r="H38" s="141"/>
      <c r="I38" s="153"/>
      <c r="J38" s="144"/>
      <c r="L38" s="374"/>
      <c r="M38" s="374"/>
      <c r="N38" s="374"/>
      <c r="O38" s="374"/>
      <c r="P38" s="374"/>
      <c r="Q38" s="374"/>
      <c r="R38" s="374"/>
      <c r="S38" s="374"/>
      <c r="T38" s="374"/>
      <c r="U38" s="374"/>
    </row>
    <row r="39" spans="1:21" ht="17.25" customHeight="1" x14ac:dyDescent="0.45">
      <c r="A39" s="148"/>
      <c r="B39" s="149"/>
      <c r="C39" s="149"/>
      <c r="D39" s="150"/>
      <c r="E39" s="151"/>
      <c r="F39" s="150"/>
      <c r="G39" s="151"/>
      <c r="H39" s="150"/>
      <c r="I39" s="150"/>
      <c r="J39" s="152"/>
      <c r="L39" s="46"/>
      <c r="M39" s="46"/>
      <c r="N39" s="46"/>
      <c r="O39" s="46"/>
      <c r="P39" s="46"/>
      <c r="Q39" s="46"/>
      <c r="R39" s="46"/>
      <c r="S39" s="46"/>
      <c r="T39" s="46"/>
      <c r="U39" s="46"/>
    </row>
    <row r="40" spans="1:21" ht="17.25" customHeight="1" x14ac:dyDescent="0.45">
      <c r="A40" s="140"/>
      <c r="B40" s="141"/>
      <c r="C40" s="141"/>
      <c r="D40" s="142"/>
      <c r="E40" s="143"/>
      <c r="F40" s="142"/>
      <c r="G40" s="143"/>
      <c r="H40" s="141"/>
      <c r="I40" s="153"/>
      <c r="J40" s="144"/>
      <c r="L40" s="46"/>
      <c r="M40" s="46"/>
      <c r="N40" s="46"/>
      <c r="O40" s="46"/>
      <c r="P40" s="46"/>
      <c r="Q40" s="46"/>
      <c r="R40" s="46"/>
      <c r="S40" s="46"/>
      <c r="T40" s="46"/>
      <c r="U40" s="46"/>
    </row>
    <row r="41" spans="1:21" ht="17.25" customHeight="1" thickBot="1" x14ac:dyDescent="0.5">
      <c r="A41" s="148"/>
      <c r="B41" s="149"/>
      <c r="C41" s="149"/>
      <c r="D41" s="150"/>
      <c r="E41" s="151"/>
      <c r="F41" s="150"/>
      <c r="G41" s="151"/>
      <c r="H41" s="150"/>
      <c r="I41" s="150"/>
      <c r="J41" s="152"/>
      <c r="L41" s="46"/>
      <c r="M41" s="46"/>
      <c r="N41" s="46"/>
      <c r="O41" s="46"/>
      <c r="P41" s="46"/>
      <c r="Q41" s="46"/>
      <c r="R41" s="46"/>
      <c r="S41" s="46"/>
      <c r="T41" s="46"/>
      <c r="U41" s="46"/>
    </row>
    <row r="42" spans="1:21" ht="17.25" customHeight="1" x14ac:dyDescent="0.4">
      <c r="A42" s="140"/>
      <c r="B42" s="141"/>
      <c r="C42" s="141"/>
      <c r="D42" s="142"/>
      <c r="E42" s="143"/>
      <c r="F42" s="142"/>
      <c r="G42" s="143"/>
      <c r="H42" s="141"/>
      <c r="I42" s="153"/>
      <c r="J42" s="144"/>
      <c r="L42" s="103" t="s">
        <v>52</v>
      </c>
      <c r="M42" s="180"/>
      <c r="N42" s="180"/>
      <c r="O42" s="180"/>
      <c r="P42" s="180"/>
      <c r="Q42" s="180"/>
      <c r="R42" s="180"/>
      <c r="S42" s="180"/>
      <c r="T42" s="180"/>
      <c r="U42" s="181"/>
    </row>
    <row r="43" spans="1:21" ht="17.25" customHeight="1" x14ac:dyDescent="0.4">
      <c r="A43" s="148"/>
      <c r="B43" s="149"/>
      <c r="C43" s="149"/>
      <c r="D43" s="150"/>
      <c r="E43" s="151"/>
      <c r="F43" s="150"/>
      <c r="G43" s="151"/>
      <c r="H43" s="150"/>
      <c r="I43" s="150"/>
      <c r="J43" s="152"/>
      <c r="L43" s="182"/>
      <c r="M43" s="183"/>
      <c r="N43" s="184" t="s">
        <v>53</v>
      </c>
      <c r="O43" s="185"/>
      <c r="P43" s="184" t="s">
        <v>61</v>
      </c>
      <c r="Q43" s="185"/>
      <c r="R43" s="184" t="s">
        <v>54</v>
      </c>
      <c r="S43" s="184"/>
      <c r="T43" s="184" t="s">
        <v>20</v>
      </c>
      <c r="U43" s="186"/>
    </row>
    <row r="44" spans="1:21" ht="17.25" customHeight="1" x14ac:dyDescent="0.4">
      <c r="A44" s="140"/>
      <c r="B44" s="141"/>
      <c r="C44" s="141"/>
      <c r="D44" s="142"/>
      <c r="E44" s="143"/>
      <c r="F44" s="142"/>
      <c r="G44" s="143"/>
      <c r="H44" s="142"/>
      <c r="I44" s="142"/>
      <c r="J44" s="144"/>
      <c r="L44" s="187" t="s">
        <v>55</v>
      </c>
      <c r="M44" s="183"/>
      <c r="N44" s="188"/>
      <c r="O44" s="189"/>
      <c r="P44" s="188"/>
      <c r="Q44" s="189"/>
      <c r="R44" s="188"/>
      <c r="S44" s="48" t="str">
        <f>S21</f>
        <v>I  O</v>
      </c>
      <c r="T44" s="188"/>
      <c r="U44" s="190"/>
    </row>
    <row r="45" spans="1:21" ht="17.25" customHeight="1" thickBot="1" x14ac:dyDescent="0.45">
      <c r="A45" s="172"/>
      <c r="B45" s="173"/>
      <c r="C45" s="173"/>
      <c r="D45" s="174"/>
      <c r="E45" s="175"/>
      <c r="F45" s="174"/>
      <c r="G45" s="175"/>
      <c r="H45" s="174"/>
      <c r="I45" s="174"/>
      <c r="J45" s="176"/>
      <c r="L45" s="191" t="s">
        <v>56</v>
      </c>
      <c r="M45" s="192"/>
      <c r="N45" s="193"/>
      <c r="O45" s="194"/>
      <c r="P45" s="193"/>
      <c r="Q45" s="194"/>
      <c r="R45" s="193"/>
      <c r="S45" s="104" t="str">
        <f>S21</f>
        <v>I  O</v>
      </c>
      <c r="T45" s="193"/>
      <c r="U45" s="195"/>
    </row>
  </sheetData>
  <mergeCells count="7">
    <mergeCell ref="L37:U38"/>
    <mergeCell ref="D2:E2"/>
    <mergeCell ref="F2:G2"/>
    <mergeCell ref="I2:J2"/>
    <mergeCell ref="F25:G25"/>
    <mergeCell ref="I25:J25"/>
    <mergeCell ref="D25:E25"/>
  </mergeCells>
  <phoneticPr fontId="5" type="noConversion"/>
  <printOptions horizontalCentered="1"/>
  <pageMargins left="3" right="0" top="0.25" bottom="2.35" header="0.27" footer="2.35"/>
  <pageSetup scale="70" orientation="portrait" copies="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47"/>
  <sheetViews>
    <sheetView topLeftCell="B1" zoomScaleNormal="100" workbookViewId="0">
      <selection activeCell="AE11" sqref="AE11"/>
    </sheetView>
  </sheetViews>
  <sheetFormatPr defaultColWidth="9.15234375" defaultRowHeight="15.45" x14ac:dyDescent="0.3"/>
  <cols>
    <col min="1" max="1" width="14.921875" style="206" hidden="1" customWidth="1"/>
    <col min="2" max="35" width="4.69140625" style="206" customWidth="1"/>
    <col min="36" max="16384" width="9.15234375" style="206"/>
  </cols>
  <sheetData>
    <row r="1" spans="2:22" ht="18" customHeight="1" x14ac:dyDescent="0.3">
      <c r="B1" s="34" t="str">
        <f>"HOME:  "&amp;'Input Data'!B30</f>
        <v>HOME:  Montgomery Co</v>
      </c>
      <c r="C1" s="204"/>
      <c r="D1" s="204"/>
      <c r="E1" s="204"/>
      <c r="F1" s="204"/>
      <c r="G1" s="204"/>
      <c r="H1" s="204" t="str">
        <f>"COLOR:  "&amp;'Input Data'!B31</f>
        <v>COLOR:  Blue</v>
      </c>
      <c r="I1" s="204"/>
      <c r="J1" s="204"/>
      <c r="K1" s="205"/>
      <c r="M1" s="323" t="str">
        <f>"VISITOR:  "&amp;'Input Data'!B32</f>
        <v>VISITOR:  Mason Co</v>
      </c>
      <c r="N1" s="236"/>
      <c r="O1" s="236"/>
      <c r="P1" s="236"/>
      <c r="Q1" s="236"/>
      <c r="R1" s="236"/>
      <c r="S1" s="236" t="str">
        <f>"COLOR:  "&amp;'Input Data'!B33</f>
        <v>COLOR:  White</v>
      </c>
      <c r="T1" s="236"/>
      <c r="U1" s="236"/>
      <c r="V1" s="324"/>
    </row>
    <row r="2" spans="2:22" ht="18" customHeight="1" thickBot="1" x14ac:dyDescent="0.35">
      <c r="B2" s="207" t="str">
        <f>"COACH:  "&amp;'Input Data'!B24</f>
        <v>COACH:  Michael Caba</v>
      </c>
      <c r="C2" s="208"/>
      <c r="D2" s="208"/>
      <c r="E2" s="208"/>
      <c r="F2" s="208"/>
      <c r="G2" s="208"/>
      <c r="H2" s="209"/>
      <c r="I2" s="208"/>
      <c r="J2" s="208"/>
      <c r="K2" s="210"/>
      <c r="M2" s="325" t="str">
        <f>"COACH:  "&amp;'Input Data'!B27</f>
        <v>COACH:  Joseph Wynn</v>
      </c>
      <c r="N2" s="239"/>
      <c r="O2" s="239"/>
      <c r="P2" s="239"/>
      <c r="Q2" s="239"/>
      <c r="R2" s="239"/>
      <c r="S2" s="326"/>
      <c r="T2" s="239"/>
      <c r="U2" s="239"/>
      <c r="V2" s="327"/>
    </row>
    <row r="3" spans="2:22" ht="11.25" customHeight="1" thickBot="1" x14ac:dyDescent="0.35"/>
    <row r="4" spans="2:22" ht="18" customHeight="1" thickBot="1" x14ac:dyDescent="0.35">
      <c r="B4" s="301" t="s">
        <v>26</v>
      </c>
      <c r="C4" s="302"/>
      <c r="D4" s="302"/>
      <c r="E4" s="302"/>
      <c r="F4" s="302"/>
      <c r="G4" s="287"/>
      <c r="H4" s="303" t="s">
        <v>27</v>
      </c>
      <c r="I4" s="303" t="s">
        <v>28</v>
      </c>
      <c r="J4" s="303" t="s">
        <v>29</v>
      </c>
      <c r="K4" s="304" t="s">
        <v>28</v>
      </c>
      <c r="M4" s="211" t="s">
        <v>26</v>
      </c>
      <c r="N4" s="211"/>
      <c r="O4" s="211"/>
      <c r="P4" s="211"/>
      <c r="Q4" s="211"/>
      <c r="S4" s="212" t="s">
        <v>27</v>
      </c>
      <c r="T4" s="212" t="s">
        <v>28</v>
      </c>
      <c r="U4" s="212" t="s">
        <v>29</v>
      </c>
      <c r="V4" s="212" t="s">
        <v>28</v>
      </c>
    </row>
    <row r="5" spans="2:22" ht="18" customHeight="1" x14ac:dyDescent="0.3">
      <c r="B5" s="305"/>
      <c r="C5" s="306"/>
      <c r="D5" s="307"/>
      <c r="E5" s="308"/>
      <c r="F5" s="309"/>
      <c r="G5" s="292"/>
      <c r="H5" s="305"/>
      <c r="I5" s="309"/>
      <c r="J5" s="305"/>
      <c r="K5" s="309"/>
      <c r="M5" s="213"/>
      <c r="N5" s="214"/>
      <c r="O5" s="215"/>
      <c r="P5" s="216"/>
      <c r="Q5" s="217"/>
      <c r="S5" s="213"/>
      <c r="T5" s="217"/>
      <c r="U5" s="213"/>
      <c r="V5" s="217"/>
    </row>
    <row r="6" spans="2:22" ht="18" customHeight="1" x14ac:dyDescent="0.3">
      <c r="B6" s="310"/>
      <c r="C6" s="311"/>
      <c r="D6" s="312"/>
      <c r="E6" s="313"/>
      <c r="F6" s="314"/>
      <c r="G6" s="292"/>
      <c r="H6" s="310"/>
      <c r="I6" s="314"/>
      <c r="J6" s="310"/>
      <c r="K6" s="314"/>
      <c r="M6" s="218"/>
      <c r="N6" s="219"/>
      <c r="O6" s="220"/>
      <c r="P6" s="221"/>
      <c r="Q6" s="222"/>
      <c r="S6" s="218"/>
      <c r="T6" s="222"/>
      <c r="U6" s="218"/>
      <c r="V6" s="222"/>
    </row>
    <row r="7" spans="2:22" ht="18" customHeight="1" x14ac:dyDescent="0.3">
      <c r="B7" s="310"/>
      <c r="C7" s="311"/>
      <c r="D7" s="312"/>
      <c r="E7" s="312"/>
      <c r="F7" s="314"/>
      <c r="G7" s="292"/>
      <c r="H7" s="310"/>
      <c r="I7" s="314"/>
      <c r="J7" s="310"/>
      <c r="K7" s="314"/>
      <c r="M7" s="218"/>
      <c r="Q7" s="222"/>
      <c r="S7" s="218"/>
      <c r="T7" s="222"/>
      <c r="U7" s="218"/>
      <c r="V7" s="222"/>
    </row>
    <row r="8" spans="2:22" ht="18" customHeight="1" thickBot="1" x14ac:dyDescent="0.35">
      <c r="B8" s="315"/>
      <c r="C8" s="316"/>
      <c r="D8" s="317"/>
      <c r="E8" s="318"/>
      <c r="F8" s="319"/>
      <c r="G8" s="300"/>
      <c r="H8" s="315"/>
      <c r="I8" s="320"/>
      <c r="J8" s="315"/>
      <c r="K8" s="320"/>
      <c r="M8" s="223"/>
      <c r="N8" s="224"/>
      <c r="O8" s="225"/>
      <c r="P8" s="226"/>
      <c r="Q8" s="227"/>
      <c r="S8" s="223"/>
      <c r="T8" s="227"/>
      <c r="U8" s="223"/>
      <c r="V8" s="227"/>
    </row>
    <row r="9" spans="2:22" ht="11.25" customHeight="1" thickBot="1" x14ac:dyDescent="0.35"/>
    <row r="10" spans="2:22" ht="18" customHeight="1" x14ac:dyDescent="0.3">
      <c r="B10" s="34" t="s">
        <v>3</v>
      </c>
      <c r="C10" s="204"/>
      <c r="D10" s="204"/>
      <c r="E10" s="240" t="s">
        <v>31</v>
      </c>
      <c r="F10" s="241"/>
      <c r="G10" s="242"/>
      <c r="H10" s="204"/>
      <c r="I10" s="240" t="s">
        <v>32</v>
      </c>
      <c r="J10" s="241"/>
      <c r="K10" s="243"/>
      <c r="M10" s="323" t="str">
        <f>B10</f>
        <v>Time</v>
      </c>
      <c r="N10" s="236"/>
      <c r="O10" s="236"/>
      <c r="P10" s="328" t="str">
        <f>E10</f>
        <v>First Half</v>
      </c>
      <c r="Q10" s="235"/>
      <c r="R10" s="329"/>
      <c r="S10" s="236"/>
      <c r="T10" s="328" t="str">
        <f t="shared" ref="Q10:V11" si="0">I10</f>
        <v>Second Half</v>
      </c>
      <c r="U10" s="235"/>
      <c r="V10" s="330"/>
    </row>
    <row r="11" spans="2:22" ht="18" customHeight="1" x14ac:dyDescent="0.3">
      <c r="B11" s="244" t="s">
        <v>30</v>
      </c>
      <c r="C11" s="35"/>
      <c r="D11" s="35"/>
      <c r="E11" s="228">
        <v>1</v>
      </c>
      <c r="F11" s="229">
        <v>2</v>
      </c>
      <c r="G11" s="230">
        <v>3</v>
      </c>
      <c r="H11" s="231"/>
      <c r="I11" s="228">
        <v>1</v>
      </c>
      <c r="J11" s="229">
        <v>2</v>
      </c>
      <c r="K11" s="245">
        <v>3</v>
      </c>
      <c r="M11" s="331" t="str">
        <f>B11</f>
        <v>Outs</v>
      </c>
      <c r="P11" s="332">
        <f>E11</f>
        <v>1</v>
      </c>
      <c r="Q11" s="333">
        <f t="shared" si="0"/>
        <v>2</v>
      </c>
      <c r="R11" s="334">
        <f t="shared" si="0"/>
        <v>3</v>
      </c>
      <c r="S11" s="212"/>
      <c r="T11" s="332">
        <f t="shared" si="0"/>
        <v>1</v>
      </c>
      <c r="U11" s="333">
        <f t="shared" si="0"/>
        <v>2</v>
      </c>
      <c r="V11" s="335">
        <f t="shared" si="0"/>
        <v>3</v>
      </c>
    </row>
    <row r="12" spans="2:22" ht="11.25" customHeight="1" x14ac:dyDescent="0.3">
      <c r="B12" s="244"/>
      <c r="C12" s="35"/>
      <c r="D12" s="35"/>
      <c r="E12" s="231"/>
      <c r="F12" s="231"/>
      <c r="G12" s="231"/>
      <c r="H12" s="231"/>
      <c r="I12" s="231"/>
      <c r="J12" s="231"/>
      <c r="K12" s="250"/>
      <c r="M12" s="331"/>
      <c r="V12" s="336"/>
    </row>
    <row r="13" spans="2:22" ht="18" customHeight="1" x14ac:dyDescent="0.3">
      <c r="B13" s="244" t="s">
        <v>33</v>
      </c>
      <c r="C13" s="35"/>
      <c r="D13" s="35"/>
      <c r="E13" s="232" t="s">
        <v>50</v>
      </c>
      <c r="F13" s="232" t="s">
        <v>50</v>
      </c>
      <c r="G13" s="232" t="s">
        <v>50</v>
      </c>
      <c r="H13" s="231"/>
      <c r="I13" s="232" t="s">
        <v>51</v>
      </c>
      <c r="J13" s="232" t="s">
        <v>51</v>
      </c>
      <c r="K13" s="246" t="s">
        <v>51</v>
      </c>
      <c r="M13" s="331" t="str">
        <f>B13</f>
        <v>Period</v>
      </c>
      <c r="P13" s="337" t="str">
        <f>E13</f>
        <v>1  2</v>
      </c>
      <c r="Q13" s="337" t="str">
        <f t="shared" ref="Q13:V13" si="1">F13</f>
        <v>1  2</v>
      </c>
      <c r="R13" s="337" t="str">
        <f t="shared" si="1"/>
        <v>1  2</v>
      </c>
      <c r="S13" s="212"/>
      <c r="T13" s="337" t="str">
        <f t="shared" si="1"/>
        <v>3  4</v>
      </c>
      <c r="U13" s="337" t="str">
        <f t="shared" si="1"/>
        <v>3  4</v>
      </c>
      <c r="V13" s="338" t="str">
        <f t="shared" si="1"/>
        <v>3  4</v>
      </c>
    </row>
    <row r="14" spans="2:22" ht="18" customHeight="1" x14ac:dyDescent="0.3">
      <c r="B14" s="244" t="s">
        <v>3</v>
      </c>
      <c r="C14" s="35"/>
      <c r="D14" s="35"/>
      <c r="E14" s="233"/>
      <c r="F14" s="233"/>
      <c r="G14" s="233"/>
      <c r="H14" s="35"/>
      <c r="I14" s="233"/>
      <c r="J14" s="233"/>
      <c r="K14" s="247"/>
      <c r="M14" s="331" t="str">
        <f>B14</f>
        <v>Time</v>
      </c>
      <c r="P14" s="339"/>
      <c r="Q14" s="339"/>
      <c r="R14" s="339"/>
      <c r="T14" s="339"/>
      <c r="U14" s="339"/>
      <c r="V14" s="222"/>
    </row>
    <row r="15" spans="2:22" ht="18" customHeight="1" thickBot="1" x14ac:dyDescent="0.35">
      <c r="B15" s="207" t="s">
        <v>34</v>
      </c>
      <c r="C15" s="208"/>
      <c r="D15" s="208"/>
      <c r="E15" s="248"/>
      <c r="F15" s="248"/>
      <c r="G15" s="248"/>
      <c r="H15" s="208"/>
      <c r="I15" s="248"/>
      <c r="J15" s="248"/>
      <c r="K15" s="249"/>
      <c r="M15" s="325" t="str">
        <f>B15</f>
        <v>Player #</v>
      </c>
      <c r="N15" s="239"/>
      <c r="O15" s="239"/>
      <c r="P15" s="340"/>
      <c r="Q15" s="340"/>
      <c r="R15" s="340"/>
      <c r="S15" s="239"/>
      <c r="T15" s="340"/>
      <c r="U15" s="340"/>
      <c r="V15" s="227"/>
    </row>
    <row r="16" spans="2:22" ht="11.25" customHeight="1" thickBot="1" x14ac:dyDescent="0.35"/>
    <row r="17" spans="2:22" ht="18" customHeight="1" x14ac:dyDescent="0.3">
      <c r="B17" s="286" t="s">
        <v>35</v>
      </c>
      <c r="C17" s="287"/>
      <c r="D17" s="287" t="s">
        <v>36</v>
      </c>
      <c r="E17" s="287" t="s">
        <v>37</v>
      </c>
      <c r="F17" s="287" t="s">
        <v>38</v>
      </c>
      <c r="G17" s="287" t="s">
        <v>29</v>
      </c>
      <c r="H17" s="287" t="s">
        <v>39</v>
      </c>
      <c r="I17" s="287" t="s">
        <v>40</v>
      </c>
      <c r="J17" s="287"/>
      <c r="K17" s="290"/>
      <c r="M17" s="253" t="str">
        <f>B17</f>
        <v>Toss:</v>
      </c>
      <c r="N17" s="215"/>
      <c r="O17" s="215" t="str">
        <f t="shared" ref="O17:T18" si="2">D17</f>
        <v>W</v>
      </c>
      <c r="P17" s="215" t="str">
        <f t="shared" si="2"/>
        <v>L</v>
      </c>
      <c r="Q17" s="215" t="str">
        <f t="shared" si="2"/>
        <v>D</v>
      </c>
      <c r="R17" s="215" t="str">
        <f t="shared" si="2"/>
        <v>K</v>
      </c>
      <c r="S17" s="215" t="str">
        <f t="shared" si="2"/>
        <v>R</v>
      </c>
      <c r="T17" s="215" t="str">
        <f t="shared" si="2"/>
        <v>Goal:</v>
      </c>
      <c r="U17" s="215"/>
      <c r="V17" s="254"/>
    </row>
    <row r="18" spans="2:22" ht="18" customHeight="1" thickBot="1" x14ac:dyDescent="0.35">
      <c r="B18" s="321" t="s">
        <v>41</v>
      </c>
      <c r="C18" s="317"/>
      <c r="D18" s="317" t="s">
        <v>36</v>
      </c>
      <c r="E18" s="317" t="s">
        <v>37</v>
      </c>
      <c r="F18" s="317"/>
      <c r="G18" s="317" t="s">
        <v>42</v>
      </c>
      <c r="H18" s="317"/>
      <c r="I18" s="317" t="s">
        <v>43</v>
      </c>
      <c r="J18" s="317"/>
      <c r="K18" s="322"/>
      <c r="M18" s="251" t="str">
        <f>B18</f>
        <v>OT:</v>
      </c>
      <c r="N18" s="225"/>
      <c r="O18" s="225" t="str">
        <f t="shared" si="2"/>
        <v>W</v>
      </c>
      <c r="P18" s="225" t="str">
        <f t="shared" si="2"/>
        <v>L</v>
      </c>
      <c r="Q18" s="225"/>
      <c r="R18" s="225" t="str">
        <f t="shared" si="2"/>
        <v>Odd</v>
      </c>
      <c r="S18" s="225"/>
      <c r="T18" s="225" t="str">
        <f t="shared" si="2"/>
        <v>Even</v>
      </c>
      <c r="U18" s="225"/>
      <c r="V18" s="252"/>
    </row>
    <row r="19" spans="2:22" ht="11.25" customHeight="1" thickBot="1" x14ac:dyDescent="0.35"/>
    <row r="20" spans="2:22" ht="18" customHeight="1" x14ac:dyDescent="0.3">
      <c r="B20" s="286" t="s">
        <v>17</v>
      </c>
      <c r="C20" s="287"/>
      <c r="D20" s="288"/>
      <c r="E20" s="289"/>
      <c r="F20" s="289"/>
      <c r="G20" s="289"/>
      <c r="H20" s="289"/>
      <c r="I20" s="289"/>
      <c r="J20" s="289"/>
      <c r="K20" s="290"/>
      <c r="M20" s="323" t="str">
        <f>B20</f>
        <v>Score</v>
      </c>
      <c r="N20" s="236"/>
      <c r="O20" s="341"/>
      <c r="P20" s="342"/>
      <c r="Q20" s="342"/>
      <c r="R20" s="342"/>
      <c r="S20" s="342"/>
      <c r="T20" s="342"/>
      <c r="U20" s="342"/>
      <c r="V20" s="324"/>
    </row>
    <row r="21" spans="2:22" ht="18" customHeight="1" thickBot="1" x14ac:dyDescent="0.35">
      <c r="B21" s="291"/>
      <c r="C21" s="292"/>
      <c r="D21" s="293"/>
      <c r="E21" s="294"/>
      <c r="F21" s="294"/>
      <c r="G21" s="294"/>
      <c r="H21" s="294"/>
      <c r="I21" s="294"/>
      <c r="J21" s="294"/>
      <c r="K21" s="295"/>
      <c r="M21" s="331"/>
      <c r="O21" s="343"/>
      <c r="P21" s="344"/>
      <c r="Q21" s="344"/>
      <c r="R21" s="344"/>
      <c r="S21" s="344"/>
      <c r="T21" s="344"/>
      <c r="U21" s="344"/>
      <c r="V21" s="327"/>
    </row>
    <row r="22" spans="2:22" ht="18" customHeight="1" x14ac:dyDescent="0.3">
      <c r="B22" s="291" t="s">
        <v>3</v>
      </c>
      <c r="C22" s="292"/>
      <c r="D22" s="296"/>
      <c r="E22" s="297"/>
      <c r="F22" s="297"/>
      <c r="G22" s="297"/>
      <c r="H22" s="297"/>
      <c r="I22" s="297"/>
      <c r="J22" s="297"/>
      <c r="K22" s="298"/>
      <c r="M22" s="331" t="str">
        <f>B22</f>
        <v>Time</v>
      </c>
      <c r="O22" s="345"/>
      <c r="P22" s="346"/>
      <c r="Q22" s="346"/>
      <c r="R22" s="346"/>
      <c r="S22" s="346"/>
      <c r="T22" s="346"/>
      <c r="U22" s="346"/>
      <c r="V22" s="336"/>
    </row>
    <row r="23" spans="2:22" ht="18" customHeight="1" thickBot="1" x14ac:dyDescent="0.35">
      <c r="B23" s="299"/>
      <c r="C23" s="300"/>
      <c r="D23" s="293"/>
      <c r="E23" s="294"/>
      <c r="F23" s="294"/>
      <c r="G23" s="294"/>
      <c r="H23" s="294"/>
      <c r="I23" s="294"/>
      <c r="J23" s="294"/>
      <c r="K23" s="295"/>
      <c r="M23" s="325"/>
      <c r="N23" s="239"/>
      <c r="O23" s="343"/>
      <c r="P23" s="344"/>
      <c r="Q23" s="344"/>
      <c r="R23" s="344"/>
      <c r="S23" s="344"/>
      <c r="T23" s="344"/>
      <c r="U23" s="344"/>
      <c r="V23" s="327"/>
    </row>
    <row r="24" spans="2:22" ht="27" customHeight="1" thickBot="1" x14ac:dyDescent="0.35"/>
    <row r="25" spans="2:22" ht="18" customHeight="1" x14ac:dyDescent="0.3">
      <c r="B25" s="34" t="str">
        <f>"HOME:  "&amp;'Input Data'!B30</f>
        <v>HOME:  Montgomery Co</v>
      </c>
      <c r="C25" s="204"/>
      <c r="D25" s="204"/>
      <c r="E25" s="204"/>
      <c r="F25" s="204"/>
      <c r="G25" s="204"/>
      <c r="H25" s="204" t="str">
        <f>"COLOR:  "&amp;'Input Data'!B31</f>
        <v>COLOR:  Blue</v>
      </c>
      <c r="I25" s="204"/>
      <c r="J25" s="204"/>
      <c r="K25" s="205"/>
      <c r="M25" s="323" t="str">
        <f>"VISITOR:  "&amp;'Input Data'!B32</f>
        <v>VISITOR:  Mason Co</v>
      </c>
      <c r="N25" s="236"/>
      <c r="O25" s="236"/>
      <c r="P25" s="236"/>
      <c r="Q25" s="236"/>
      <c r="R25" s="236"/>
      <c r="S25" s="236" t="str">
        <f>"COLOR:  "&amp;'Input Data'!B33</f>
        <v>COLOR:  White</v>
      </c>
      <c r="T25" s="236"/>
      <c r="U25" s="236"/>
      <c r="V25" s="324"/>
    </row>
    <row r="26" spans="2:22" ht="18" customHeight="1" thickBot="1" x14ac:dyDescent="0.35">
      <c r="B26" s="207" t="str">
        <f>"COACH:  "&amp;'Input Data'!B24</f>
        <v>COACH:  Michael Caba</v>
      </c>
      <c r="C26" s="208"/>
      <c r="D26" s="208"/>
      <c r="E26" s="208"/>
      <c r="F26" s="208"/>
      <c r="G26" s="208"/>
      <c r="H26" s="209"/>
      <c r="I26" s="208"/>
      <c r="J26" s="208"/>
      <c r="K26" s="210"/>
      <c r="M26" s="325" t="str">
        <f>"COACH:  "&amp;'Input Data'!$B$27</f>
        <v>COACH:  Joseph Wynn</v>
      </c>
      <c r="N26" s="239"/>
      <c r="O26" s="239"/>
      <c r="P26" s="239"/>
      <c r="Q26" s="239"/>
      <c r="R26" s="239"/>
      <c r="S26" s="326"/>
      <c r="T26" s="239"/>
      <c r="U26" s="239"/>
      <c r="V26" s="327"/>
    </row>
    <row r="27" spans="2:22" ht="11.25" customHeight="1" thickBot="1" x14ac:dyDescent="0.35"/>
    <row r="28" spans="2:22" ht="18" customHeight="1" thickBot="1" x14ac:dyDescent="0.35">
      <c r="B28" s="301" t="s">
        <v>26</v>
      </c>
      <c r="C28" s="302"/>
      <c r="D28" s="302"/>
      <c r="E28" s="302"/>
      <c r="F28" s="302"/>
      <c r="G28" s="287"/>
      <c r="H28" s="303" t="s">
        <v>27</v>
      </c>
      <c r="I28" s="303" t="s">
        <v>28</v>
      </c>
      <c r="J28" s="303" t="s">
        <v>29</v>
      </c>
      <c r="K28" s="304" t="s">
        <v>28</v>
      </c>
      <c r="M28" s="234" t="s">
        <v>26</v>
      </c>
      <c r="N28" s="235"/>
      <c r="O28" s="235"/>
      <c r="P28" s="235"/>
      <c r="Q28" s="235"/>
      <c r="R28" s="236"/>
      <c r="S28" s="237" t="s">
        <v>27</v>
      </c>
      <c r="T28" s="237" t="s">
        <v>28</v>
      </c>
      <c r="U28" s="237" t="s">
        <v>29</v>
      </c>
      <c r="V28" s="238" t="s">
        <v>28</v>
      </c>
    </row>
    <row r="29" spans="2:22" ht="18" customHeight="1" x14ac:dyDescent="0.3">
      <c r="B29" s="305"/>
      <c r="C29" s="306"/>
      <c r="D29" s="307"/>
      <c r="E29" s="308"/>
      <c r="F29" s="309"/>
      <c r="G29" s="292"/>
      <c r="H29" s="305"/>
      <c r="I29" s="309"/>
      <c r="J29" s="305"/>
      <c r="K29" s="309"/>
      <c r="M29" s="213"/>
      <c r="N29" s="214"/>
      <c r="O29" s="215"/>
      <c r="P29" s="216"/>
      <c r="Q29" s="217"/>
      <c r="S29" s="213"/>
      <c r="T29" s="217"/>
      <c r="U29" s="213"/>
      <c r="V29" s="217"/>
    </row>
    <row r="30" spans="2:22" ht="18" customHeight="1" x14ac:dyDescent="0.3">
      <c r="B30" s="310"/>
      <c r="C30" s="311"/>
      <c r="D30" s="312"/>
      <c r="E30" s="313"/>
      <c r="F30" s="314"/>
      <c r="G30" s="292"/>
      <c r="H30" s="310"/>
      <c r="I30" s="314"/>
      <c r="J30" s="310"/>
      <c r="K30" s="314"/>
      <c r="M30" s="218"/>
      <c r="N30" s="219"/>
      <c r="O30" s="220"/>
      <c r="P30" s="221"/>
      <c r="Q30" s="222"/>
      <c r="S30" s="218"/>
      <c r="T30" s="222"/>
      <c r="U30" s="218"/>
      <c r="V30" s="222"/>
    </row>
    <row r="31" spans="2:22" ht="18" customHeight="1" x14ac:dyDescent="0.3">
      <c r="B31" s="310"/>
      <c r="C31" s="311"/>
      <c r="D31" s="312"/>
      <c r="E31" s="312"/>
      <c r="F31" s="314"/>
      <c r="G31" s="292"/>
      <c r="H31" s="310"/>
      <c r="I31" s="314"/>
      <c r="J31" s="310"/>
      <c r="K31" s="314"/>
      <c r="M31" s="218"/>
      <c r="Q31" s="222"/>
      <c r="S31" s="218"/>
      <c r="T31" s="222"/>
      <c r="U31" s="218"/>
      <c r="V31" s="222"/>
    </row>
    <row r="32" spans="2:22" ht="18" customHeight="1" thickBot="1" x14ac:dyDescent="0.35">
      <c r="B32" s="315"/>
      <c r="C32" s="316"/>
      <c r="D32" s="317"/>
      <c r="E32" s="318"/>
      <c r="F32" s="319"/>
      <c r="G32" s="300"/>
      <c r="H32" s="315"/>
      <c r="I32" s="320"/>
      <c r="J32" s="315"/>
      <c r="K32" s="320"/>
      <c r="M32" s="223"/>
      <c r="N32" s="224"/>
      <c r="O32" s="225"/>
      <c r="P32" s="226"/>
      <c r="Q32" s="227"/>
      <c r="R32" s="239"/>
      <c r="S32" s="223"/>
      <c r="T32" s="227"/>
      <c r="U32" s="223"/>
      <c r="V32" s="227"/>
    </row>
    <row r="33" spans="2:22" ht="11.25" customHeight="1" thickBot="1" x14ac:dyDescent="0.35"/>
    <row r="34" spans="2:22" ht="18" customHeight="1" x14ac:dyDescent="0.3">
      <c r="B34" s="34" t="s">
        <v>3</v>
      </c>
      <c r="C34" s="204"/>
      <c r="D34" s="204"/>
      <c r="E34" s="240" t="s">
        <v>31</v>
      </c>
      <c r="F34" s="241"/>
      <c r="G34" s="242"/>
      <c r="H34" s="204"/>
      <c r="I34" s="240" t="s">
        <v>32</v>
      </c>
      <c r="J34" s="241"/>
      <c r="K34" s="243"/>
      <c r="M34" s="323" t="str">
        <f>B34</f>
        <v>Time</v>
      </c>
      <c r="N34" s="236"/>
      <c r="O34" s="236"/>
      <c r="P34" s="328" t="str">
        <f>E34</f>
        <v>First Half</v>
      </c>
      <c r="Q34" s="235"/>
      <c r="R34" s="329"/>
      <c r="S34" s="236"/>
      <c r="T34" s="328" t="str">
        <f>I34</f>
        <v>Second Half</v>
      </c>
      <c r="U34" s="235"/>
      <c r="V34" s="330"/>
    </row>
    <row r="35" spans="2:22" ht="18" customHeight="1" x14ac:dyDescent="0.3">
      <c r="B35" s="244" t="s">
        <v>30</v>
      </c>
      <c r="C35" s="35"/>
      <c r="D35" s="35"/>
      <c r="E35" s="228">
        <v>1</v>
      </c>
      <c r="F35" s="229">
        <v>2</v>
      </c>
      <c r="G35" s="230">
        <v>3</v>
      </c>
      <c r="H35" s="231"/>
      <c r="I35" s="228">
        <v>1</v>
      </c>
      <c r="J35" s="229">
        <v>2</v>
      </c>
      <c r="K35" s="245">
        <v>3</v>
      </c>
      <c r="M35" s="331" t="str">
        <f>B35</f>
        <v>Outs</v>
      </c>
      <c r="P35" s="332">
        <f>E35</f>
        <v>1</v>
      </c>
      <c r="Q35" s="333">
        <f>F35</f>
        <v>2</v>
      </c>
      <c r="R35" s="334">
        <f>G35</f>
        <v>3</v>
      </c>
      <c r="S35" s="212"/>
      <c r="T35" s="332">
        <f>I35</f>
        <v>1</v>
      </c>
      <c r="U35" s="333">
        <f>J35</f>
        <v>2</v>
      </c>
      <c r="V35" s="335">
        <f>K35</f>
        <v>3</v>
      </c>
    </row>
    <row r="36" spans="2:22" ht="11.25" customHeight="1" x14ac:dyDescent="0.3">
      <c r="B36" s="244"/>
      <c r="C36" s="35"/>
      <c r="D36" s="35"/>
      <c r="E36" s="231"/>
      <c r="F36" s="231"/>
      <c r="G36" s="231"/>
      <c r="H36" s="231"/>
      <c r="I36" s="231"/>
      <c r="J36" s="231"/>
      <c r="K36" s="250"/>
      <c r="M36" s="331"/>
      <c r="V36" s="336"/>
    </row>
    <row r="37" spans="2:22" ht="18" customHeight="1" x14ac:dyDescent="0.3">
      <c r="B37" s="244" t="s">
        <v>33</v>
      </c>
      <c r="C37" s="35"/>
      <c r="D37" s="35"/>
      <c r="E37" s="232" t="s">
        <v>50</v>
      </c>
      <c r="F37" s="232" t="s">
        <v>50</v>
      </c>
      <c r="G37" s="232" t="s">
        <v>50</v>
      </c>
      <c r="H37" s="231"/>
      <c r="I37" s="232" t="s">
        <v>51</v>
      </c>
      <c r="J37" s="232" t="s">
        <v>51</v>
      </c>
      <c r="K37" s="246" t="s">
        <v>51</v>
      </c>
      <c r="M37" s="331" t="str">
        <f>B37</f>
        <v>Period</v>
      </c>
      <c r="P37" s="337" t="str">
        <f>E37</f>
        <v>1  2</v>
      </c>
      <c r="Q37" s="337" t="str">
        <f>F37</f>
        <v>1  2</v>
      </c>
      <c r="R37" s="337" t="str">
        <f>G37</f>
        <v>1  2</v>
      </c>
      <c r="S37" s="212"/>
      <c r="T37" s="337" t="str">
        <f>I37</f>
        <v>3  4</v>
      </c>
      <c r="U37" s="337" t="str">
        <f>J37</f>
        <v>3  4</v>
      </c>
      <c r="V37" s="338" t="str">
        <f>K37</f>
        <v>3  4</v>
      </c>
    </row>
    <row r="38" spans="2:22" ht="18" customHeight="1" x14ac:dyDescent="0.3">
      <c r="B38" s="244" t="s">
        <v>3</v>
      </c>
      <c r="C38" s="35"/>
      <c r="D38" s="35"/>
      <c r="E38" s="233"/>
      <c r="F38" s="233"/>
      <c r="G38" s="233"/>
      <c r="H38" s="35"/>
      <c r="I38" s="233"/>
      <c r="J38" s="233"/>
      <c r="K38" s="247"/>
      <c r="M38" s="331" t="str">
        <f>B38</f>
        <v>Time</v>
      </c>
      <c r="P38" s="339"/>
      <c r="Q38" s="339"/>
      <c r="R38" s="339"/>
      <c r="T38" s="339"/>
      <c r="U38" s="339"/>
      <c r="V38" s="222"/>
    </row>
    <row r="39" spans="2:22" ht="18" customHeight="1" thickBot="1" x14ac:dyDescent="0.35">
      <c r="B39" s="207" t="s">
        <v>34</v>
      </c>
      <c r="C39" s="208"/>
      <c r="D39" s="208"/>
      <c r="E39" s="248"/>
      <c r="F39" s="248"/>
      <c r="G39" s="248"/>
      <c r="H39" s="208"/>
      <c r="I39" s="248"/>
      <c r="J39" s="248"/>
      <c r="K39" s="249"/>
      <c r="M39" s="325" t="str">
        <f>B39</f>
        <v>Player #</v>
      </c>
      <c r="N39" s="239"/>
      <c r="O39" s="239"/>
      <c r="P39" s="340"/>
      <c r="Q39" s="340"/>
      <c r="R39" s="340"/>
      <c r="S39" s="239"/>
      <c r="T39" s="340"/>
      <c r="U39" s="340"/>
      <c r="V39" s="227"/>
    </row>
    <row r="40" spans="2:22" ht="11.25" customHeight="1" thickBot="1" x14ac:dyDescent="0.35"/>
    <row r="41" spans="2:22" ht="18" customHeight="1" x14ac:dyDescent="0.3">
      <c r="B41" s="286" t="s">
        <v>35</v>
      </c>
      <c r="C41" s="287"/>
      <c r="D41" s="287" t="s">
        <v>36</v>
      </c>
      <c r="E41" s="287" t="s">
        <v>37</v>
      </c>
      <c r="F41" s="287" t="s">
        <v>38</v>
      </c>
      <c r="G41" s="287" t="s">
        <v>29</v>
      </c>
      <c r="H41" s="287" t="s">
        <v>39</v>
      </c>
      <c r="I41" s="287" t="s">
        <v>40</v>
      </c>
      <c r="J41" s="287"/>
      <c r="K41" s="290"/>
      <c r="M41" s="253" t="str">
        <f>B41</f>
        <v>Toss:</v>
      </c>
      <c r="N41" s="215"/>
      <c r="O41" s="215" t="str">
        <f t="shared" ref="O41:T41" si="3">D41</f>
        <v>W</v>
      </c>
      <c r="P41" s="215" t="str">
        <f t="shared" si="3"/>
        <v>L</v>
      </c>
      <c r="Q41" s="215" t="str">
        <f t="shared" si="3"/>
        <v>D</v>
      </c>
      <c r="R41" s="215" t="str">
        <f t="shared" si="3"/>
        <v>K</v>
      </c>
      <c r="S41" s="215" t="str">
        <f t="shared" si="3"/>
        <v>R</v>
      </c>
      <c r="T41" s="215" t="str">
        <f t="shared" si="3"/>
        <v>Goal:</v>
      </c>
      <c r="U41" s="215"/>
      <c r="V41" s="254"/>
    </row>
    <row r="42" spans="2:22" ht="18" customHeight="1" thickBot="1" x14ac:dyDescent="0.35">
      <c r="B42" s="321" t="s">
        <v>41</v>
      </c>
      <c r="C42" s="317"/>
      <c r="D42" s="317" t="s">
        <v>36</v>
      </c>
      <c r="E42" s="317" t="s">
        <v>37</v>
      </c>
      <c r="F42" s="317"/>
      <c r="G42" s="317" t="s">
        <v>42</v>
      </c>
      <c r="H42" s="317"/>
      <c r="I42" s="317" t="s">
        <v>43</v>
      </c>
      <c r="J42" s="317"/>
      <c r="K42" s="322"/>
      <c r="M42" s="251" t="str">
        <f>B42</f>
        <v>OT:</v>
      </c>
      <c r="N42" s="225"/>
      <c r="O42" s="225" t="str">
        <f>D42</f>
        <v>W</v>
      </c>
      <c r="P42" s="225" t="str">
        <f>E42</f>
        <v>L</v>
      </c>
      <c r="Q42" s="225"/>
      <c r="R42" s="225" t="str">
        <f>G42</f>
        <v>Odd</v>
      </c>
      <c r="S42" s="225"/>
      <c r="T42" s="225" t="str">
        <f>I42</f>
        <v>Even</v>
      </c>
      <c r="U42" s="225"/>
      <c r="V42" s="252"/>
    </row>
    <row r="43" spans="2:22" ht="11.25" customHeight="1" thickBot="1" x14ac:dyDescent="0.35"/>
    <row r="44" spans="2:22" ht="18" customHeight="1" x14ac:dyDescent="0.3">
      <c r="B44" s="286" t="s">
        <v>17</v>
      </c>
      <c r="C44" s="287"/>
      <c r="D44" s="288"/>
      <c r="E44" s="289"/>
      <c r="F44" s="289"/>
      <c r="G44" s="289"/>
      <c r="H44" s="289"/>
      <c r="I44" s="289"/>
      <c r="J44" s="289"/>
      <c r="K44" s="290"/>
      <c r="M44" s="323" t="str">
        <f>B44</f>
        <v>Score</v>
      </c>
      <c r="N44" s="236"/>
      <c r="O44" s="341"/>
      <c r="P44" s="342"/>
      <c r="Q44" s="342"/>
      <c r="R44" s="342"/>
      <c r="S44" s="342"/>
      <c r="T44" s="342"/>
      <c r="U44" s="342"/>
      <c r="V44" s="324"/>
    </row>
    <row r="45" spans="2:22" ht="18" customHeight="1" thickBot="1" x14ac:dyDescent="0.35">
      <c r="B45" s="291"/>
      <c r="C45" s="292"/>
      <c r="D45" s="293"/>
      <c r="E45" s="294"/>
      <c r="F45" s="294"/>
      <c r="G45" s="294"/>
      <c r="H45" s="294"/>
      <c r="I45" s="294"/>
      <c r="J45" s="294"/>
      <c r="K45" s="295"/>
      <c r="M45" s="331"/>
      <c r="O45" s="343"/>
      <c r="P45" s="344"/>
      <c r="Q45" s="344"/>
      <c r="R45" s="344"/>
      <c r="S45" s="344"/>
      <c r="T45" s="344"/>
      <c r="U45" s="344"/>
      <c r="V45" s="327"/>
    </row>
    <row r="46" spans="2:22" ht="18" customHeight="1" x14ac:dyDescent="0.3">
      <c r="B46" s="291" t="s">
        <v>3</v>
      </c>
      <c r="C46" s="292"/>
      <c r="D46" s="296"/>
      <c r="E46" s="297"/>
      <c r="F46" s="297"/>
      <c r="G46" s="297"/>
      <c r="H46" s="297"/>
      <c r="I46" s="297"/>
      <c r="J46" s="297"/>
      <c r="K46" s="298"/>
      <c r="M46" s="331" t="str">
        <f>B46</f>
        <v>Time</v>
      </c>
      <c r="O46" s="345"/>
      <c r="P46" s="346"/>
      <c r="Q46" s="346"/>
      <c r="R46" s="346"/>
      <c r="S46" s="346"/>
      <c r="T46" s="346"/>
      <c r="U46" s="346"/>
      <c r="V46" s="336"/>
    </row>
    <row r="47" spans="2:22" ht="18" customHeight="1" thickBot="1" x14ac:dyDescent="0.35">
      <c r="B47" s="299"/>
      <c r="C47" s="300"/>
      <c r="D47" s="293"/>
      <c r="E47" s="294"/>
      <c r="F47" s="294"/>
      <c r="G47" s="294"/>
      <c r="H47" s="294"/>
      <c r="I47" s="294"/>
      <c r="J47" s="294"/>
      <c r="K47" s="295"/>
      <c r="M47" s="325"/>
      <c r="N47" s="239"/>
      <c r="O47" s="343"/>
      <c r="P47" s="344"/>
      <c r="Q47" s="344"/>
      <c r="R47" s="344"/>
      <c r="S47" s="344"/>
      <c r="T47" s="344"/>
      <c r="U47" s="344"/>
      <c r="V47" s="327"/>
    </row>
  </sheetData>
  <phoneticPr fontId="5" type="noConversion"/>
  <printOptions horizontalCentered="1"/>
  <pageMargins left="0.5" right="2.5" top="0" bottom="2.35" header="0.27" footer="2.33"/>
  <pageSetup scale="72" orientation="portrait" copies="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D51:U61"/>
  <sheetViews>
    <sheetView zoomScale="70" zoomScaleNormal="70" workbookViewId="0">
      <selection activeCell="AD37" sqref="AD37"/>
    </sheetView>
  </sheetViews>
  <sheetFormatPr defaultColWidth="8.84375" defaultRowHeight="12.45" x14ac:dyDescent="0.3"/>
  <cols>
    <col min="1" max="16384" width="8.84375" style="3"/>
  </cols>
  <sheetData>
    <row r="51" spans="4:21" ht="20.149999999999999" x14ac:dyDescent="0.5">
      <c r="D51" s="255" t="str">
        <f>'Input Data'!B20&amp;" Football Officiating Crew"</f>
        <v>KHSAA Football Officiating Crew</v>
      </c>
      <c r="E51" s="256"/>
      <c r="F51" s="257"/>
      <c r="G51" s="258"/>
      <c r="H51" s="258"/>
      <c r="I51" s="258"/>
      <c r="J51" s="257"/>
      <c r="K51" s="258"/>
      <c r="L51" s="258"/>
      <c r="M51" s="257"/>
      <c r="N51" s="257"/>
      <c r="O51" s="257"/>
      <c r="P51" s="257"/>
      <c r="Q51" s="257"/>
      <c r="R51" s="257"/>
      <c r="S51" s="257"/>
      <c r="T51" s="257"/>
      <c r="U51" s="259"/>
    </row>
    <row r="52" spans="4:21" ht="22.75" x14ac:dyDescent="0.55000000000000004">
      <c r="D52" s="98" t="str">
        <f>'Input Data'!B25&amp;" "&amp;'Input Data'!B26&amp;" at "&amp;'Input Data'!B22&amp;" "&amp;'Input Data'!B23</f>
        <v>Mason County Royals at Montgomery County Indians</v>
      </c>
      <c r="E52" s="260"/>
      <c r="F52" s="261"/>
      <c r="G52" s="261"/>
      <c r="H52" s="261"/>
      <c r="I52" s="261"/>
      <c r="J52" s="261"/>
      <c r="K52" s="261"/>
      <c r="L52" s="261"/>
      <c r="M52" s="261"/>
      <c r="N52" s="262"/>
      <c r="O52" s="262"/>
      <c r="P52" s="262"/>
      <c r="Q52" s="262"/>
      <c r="R52" s="262"/>
      <c r="S52" s="262"/>
      <c r="T52" s="262"/>
      <c r="U52" s="263"/>
    </row>
    <row r="53" spans="4:21" ht="22.75" x14ac:dyDescent="0.55000000000000004">
      <c r="D53" s="98"/>
      <c r="E53" s="260"/>
      <c r="F53" s="261"/>
      <c r="G53" s="261"/>
      <c r="H53" s="261"/>
      <c r="I53" s="261"/>
      <c r="J53" s="261"/>
      <c r="K53" s="261"/>
      <c r="L53" s="261"/>
      <c r="M53" s="261"/>
      <c r="N53" s="262"/>
      <c r="O53" s="262"/>
      <c r="P53" s="262"/>
      <c r="Q53" s="262"/>
      <c r="R53" s="262"/>
      <c r="S53" s="262"/>
      <c r="T53" s="262"/>
      <c r="U53" s="263"/>
    </row>
    <row r="54" spans="4:21" ht="22.75" x14ac:dyDescent="0.55000000000000004">
      <c r="D54" s="264" t="str">
        <f>'Input Data'!B15&amp;", "&amp;'Input Data'!B14&amp;"     "&amp;'Input Data'!B17&amp;"   "&amp;'Input Data'!B18</f>
        <v>Friday, 8/30/2024        Montgomery County</v>
      </c>
      <c r="E54" s="265"/>
      <c r="F54" s="266"/>
      <c r="G54" s="266"/>
      <c r="H54" s="266"/>
      <c r="I54" s="266"/>
      <c r="J54" s="266"/>
      <c r="K54" s="266"/>
      <c r="L54" s="266"/>
      <c r="M54" s="266"/>
      <c r="N54" s="267"/>
      <c r="O54" s="267"/>
      <c r="P54" s="267"/>
      <c r="Q54" s="267"/>
      <c r="R54" s="267"/>
      <c r="S54" s="267"/>
      <c r="T54" s="267"/>
      <c r="U54" s="268"/>
    </row>
    <row r="55" spans="4:21" ht="22.75" x14ac:dyDescent="0.55000000000000004">
      <c r="D55" s="269"/>
      <c r="E55" s="75"/>
      <c r="F55" s="75"/>
      <c r="G55" s="75"/>
      <c r="H55" s="75"/>
      <c r="I55" s="75"/>
      <c r="J55" s="75"/>
      <c r="K55" s="75"/>
      <c r="L55" s="75"/>
      <c r="M55" s="75"/>
      <c r="U55" s="270"/>
    </row>
    <row r="56" spans="4:21" ht="22.75" x14ac:dyDescent="0.55000000000000004">
      <c r="D56" s="271"/>
      <c r="F56" s="75"/>
      <c r="G56" s="75"/>
      <c r="H56" s="75"/>
      <c r="I56" s="14" t="str">
        <f>'Input Data'!A7</f>
        <v>Referee</v>
      </c>
      <c r="J56" s="14"/>
      <c r="K56" s="14"/>
      <c r="L56" s="277"/>
      <c r="M56" s="14"/>
      <c r="N56" s="14" t="str">
        <f>'Input Data'!B7</f>
        <v>Joe Ammerman</v>
      </c>
      <c r="O56" s="277"/>
      <c r="U56" s="270"/>
    </row>
    <row r="57" spans="4:21" ht="22.75" x14ac:dyDescent="0.55000000000000004">
      <c r="D57" s="271"/>
      <c r="F57" s="75"/>
      <c r="G57" s="75"/>
      <c r="H57" s="75"/>
      <c r="I57" s="14" t="str">
        <f>'Input Data'!A8</f>
        <v>Umpire</v>
      </c>
      <c r="J57" s="14"/>
      <c r="K57" s="14"/>
      <c r="L57" s="277"/>
      <c r="M57" s="14"/>
      <c r="N57" s="14" t="str">
        <f>'Input Data'!B8</f>
        <v>Brandon Shields</v>
      </c>
      <c r="O57" s="277"/>
      <c r="U57" s="270"/>
    </row>
    <row r="58" spans="4:21" ht="22.75" x14ac:dyDescent="0.55000000000000004">
      <c r="D58" s="271"/>
      <c r="F58" s="75"/>
      <c r="G58" s="75"/>
      <c r="H58" s="75"/>
      <c r="I58" s="14" t="str">
        <f>'Input Data'!A9</f>
        <v>Head Linesman</v>
      </c>
      <c r="J58" s="14"/>
      <c r="K58" s="14"/>
      <c r="L58" s="277"/>
      <c r="M58" s="14"/>
      <c r="N58" s="14" t="str">
        <f>'Input Data'!B9</f>
        <v>Aaron Haney</v>
      </c>
      <c r="O58" s="277"/>
      <c r="U58" s="270"/>
    </row>
    <row r="59" spans="4:21" ht="22.75" x14ac:dyDescent="0.55000000000000004">
      <c r="D59" s="271"/>
      <c r="F59" s="75"/>
      <c r="G59" s="75"/>
      <c r="H59" s="75"/>
      <c r="I59" s="14" t="str">
        <f>'Input Data'!A10</f>
        <v>Line Judge</v>
      </c>
      <c r="J59" s="14"/>
      <c r="K59" s="14"/>
      <c r="L59" s="277"/>
      <c r="M59" s="14"/>
      <c r="N59" s="14" t="str">
        <f>'Input Data'!B10</f>
        <v>Chris Turley</v>
      </c>
      <c r="O59" s="277"/>
      <c r="U59" s="270"/>
    </row>
    <row r="60" spans="4:21" ht="22.75" x14ac:dyDescent="0.55000000000000004">
      <c r="D60" s="271"/>
      <c r="F60" s="75"/>
      <c r="G60" s="75"/>
      <c r="H60" s="75"/>
      <c r="I60" s="14" t="str">
        <f>'Input Data'!A11</f>
        <v>Back Judge</v>
      </c>
      <c r="J60" s="14"/>
      <c r="K60" s="14"/>
      <c r="L60" s="277"/>
      <c r="M60" s="14"/>
      <c r="N60" s="14" t="str">
        <f>'Input Data'!B11</f>
        <v>Jaron Givens</v>
      </c>
      <c r="O60" s="277"/>
      <c r="S60" s="272"/>
      <c r="U60" s="270"/>
    </row>
    <row r="61" spans="4:21" ht="22.75" x14ac:dyDescent="0.55000000000000004">
      <c r="D61" s="273"/>
      <c r="E61" s="274"/>
      <c r="F61" s="274"/>
      <c r="G61" s="274"/>
      <c r="H61" s="274"/>
      <c r="I61" s="274"/>
      <c r="J61" s="274"/>
      <c r="K61" s="274"/>
      <c r="L61" s="275"/>
      <c r="M61" s="274"/>
      <c r="N61" s="275"/>
      <c r="O61" s="275"/>
      <c r="P61" s="274"/>
      <c r="Q61" s="275"/>
      <c r="R61" s="275"/>
      <c r="S61" s="275"/>
      <c r="T61" s="275"/>
      <c r="U61" s="276"/>
    </row>
  </sheetData>
  <pageMargins left="0.25" right="0.25" top="0.25" bottom="0.25" header="0.3" footer="0.3"/>
  <pageSetup scale="6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FB14-C904-4F54-B694-30F51328A1A7}">
  <sheetPr>
    <pageSetUpPr fitToPage="1"/>
  </sheetPr>
  <dimension ref="A2:B27"/>
  <sheetViews>
    <sheetView tabSelected="1" workbookViewId="0">
      <selection activeCell="F11" sqref="F11"/>
    </sheetView>
  </sheetViews>
  <sheetFormatPr defaultRowHeight="12.45" x14ac:dyDescent="0.3"/>
  <cols>
    <col min="1" max="1" width="50.69140625" style="347" customWidth="1"/>
    <col min="2" max="2" width="52.3828125" style="347" customWidth="1"/>
    <col min="3" max="16384" width="9.23046875" style="347"/>
  </cols>
  <sheetData>
    <row r="2" spans="1:2" ht="40" customHeight="1" x14ac:dyDescent="0.55000000000000004">
      <c r="A2" s="399" t="s">
        <v>147</v>
      </c>
      <c r="B2" s="399"/>
    </row>
    <row r="3" spans="1:2" ht="40" customHeight="1" thickBot="1" x14ac:dyDescent="0.35">
      <c r="A3" s="400" t="s">
        <v>143</v>
      </c>
      <c r="B3" s="400"/>
    </row>
    <row r="4" spans="1:2" ht="20.25" customHeight="1" thickBot="1" x14ac:dyDescent="0.35">
      <c r="A4" s="389" t="s">
        <v>142</v>
      </c>
      <c r="B4" s="390"/>
    </row>
    <row r="5" spans="1:2" ht="21" customHeight="1" thickBot="1" x14ac:dyDescent="0.35">
      <c r="A5" s="391" t="s">
        <v>144</v>
      </c>
      <c r="B5" s="392"/>
    </row>
    <row r="6" spans="1:2" ht="33.75" customHeight="1" thickBot="1" x14ac:dyDescent="0.35">
      <c r="A6" s="389" t="s">
        <v>141</v>
      </c>
      <c r="B6" s="390"/>
    </row>
    <row r="7" spans="1:2" ht="19.5" customHeight="1" thickBot="1" x14ac:dyDescent="0.35">
      <c r="A7" s="391" t="s">
        <v>140</v>
      </c>
      <c r="B7" s="392"/>
    </row>
    <row r="8" spans="1:2" ht="21" customHeight="1" thickBot="1" x14ac:dyDescent="0.35">
      <c r="A8" s="389" t="s">
        <v>139</v>
      </c>
      <c r="B8" s="390"/>
    </row>
    <row r="9" spans="1:2" ht="51" customHeight="1" thickBot="1" x14ac:dyDescent="0.35">
      <c r="A9" s="391" t="s">
        <v>163</v>
      </c>
      <c r="B9" s="392"/>
    </row>
    <row r="10" spans="1:2" ht="36.75" customHeight="1" thickBot="1" x14ac:dyDescent="0.35">
      <c r="A10" s="393" t="s">
        <v>138</v>
      </c>
      <c r="B10" s="394"/>
    </row>
    <row r="11" spans="1:2" ht="21" customHeight="1" x14ac:dyDescent="0.3">
      <c r="A11" s="395" t="s">
        <v>137</v>
      </c>
      <c r="B11" s="396"/>
    </row>
    <row r="12" spans="1:2" ht="18.75" customHeight="1" x14ac:dyDescent="0.3">
      <c r="A12" s="348" t="s">
        <v>136</v>
      </c>
      <c r="B12" s="349" t="s">
        <v>135</v>
      </c>
    </row>
    <row r="13" spans="1:2" ht="102.9" x14ac:dyDescent="0.3">
      <c r="A13" s="350" t="s">
        <v>151</v>
      </c>
      <c r="B13" s="351" t="s">
        <v>152</v>
      </c>
    </row>
    <row r="14" spans="1:2" ht="29.25" customHeight="1" x14ac:dyDescent="0.3">
      <c r="A14" s="352" t="s">
        <v>134</v>
      </c>
      <c r="B14" s="353" t="s">
        <v>133</v>
      </c>
    </row>
    <row r="15" spans="1:2" ht="81.75" customHeight="1" x14ac:dyDescent="0.3">
      <c r="A15" s="350" t="s">
        <v>132</v>
      </c>
      <c r="B15" s="351" t="s">
        <v>131</v>
      </c>
    </row>
    <row r="16" spans="1:2" ht="21" customHeight="1" x14ac:dyDescent="0.3">
      <c r="A16" s="397" t="s">
        <v>130</v>
      </c>
      <c r="B16" s="398"/>
    </row>
    <row r="17" spans="1:2" x14ac:dyDescent="0.3">
      <c r="A17" s="381" t="s">
        <v>129</v>
      </c>
      <c r="B17" s="382"/>
    </row>
    <row r="18" spans="1:2" x14ac:dyDescent="0.3">
      <c r="A18" s="381" t="s">
        <v>128</v>
      </c>
      <c r="B18" s="382"/>
    </row>
    <row r="19" spans="1:2" x14ac:dyDescent="0.3">
      <c r="A19" s="381" t="s">
        <v>127</v>
      </c>
      <c r="B19" s="382"/>
    </row>
    <row r="20" spans="1:2" x14ac:dyDescent="0.3">
      <c r="A20" s="354"/>
      <c r="B20" s="355"/>
    </row>
    <row r="21" spans="1:2" x14ac:dyDescent="0.3">
      <c r="A21" s="383" t="s">
        <v>126</v>
      </c>
      <c r="B21" s="384"/>
    </row>
    <row r="22" spans="1:2" x14ac:dyDescent="0.3">
      <c r="A22" s="385" t="s">
        <v>125</v>
      </c>
      <c r="B22" s="386"/>
    </row>
    <row r="23" spans="1:2" x14ac:dyDescent="0.3">
      <c r="A23" s="377" t="s">
        <v>124</v>
      </c>
      <c r="B23" s="378"/>
    </row>
    <row r="24" spans="1:2" x14ac:dyDescent="0.3">
      <c r="A24" s="387" t="s">
        <v>123</v>
      </c>
      <c r="B24" s="388"/>
    </row>
    <row r="25" spans="1:2" x14ac:dyDescent="0.3">
      <c r="A25" s="377" t="s">
        <v>122</v>
      </c>
      <c r="B25" s="378"/>
    </row>
    <row r="26" spans="1:2" x14ac:dyDescent="0.3">
      <c r="A26" s="377" t="s">
        <v>121</v>
      </c>
      <c r="B26" s="378"/>
    </row>
    <row r="27" spans="1:2" ht="12.9" thickBot="1" x14ac:dyDescent="0.35">
      <c r="A27" s="379" t="s">
        <v>120</v>
      </c>
      <c r="B27" s="380"/>
    </row>
  </sheetData>
  <mergeCells count="21">
    <mergeCell ref="A17:B17"/>
    <mergeCell ref="A2:B2"/>
    <mergeCell ref="A3:B3"/>
    <mergeCell ref="A4:B4"/>
    <mergeCell ref="A5:B5"/>
    <mergeCell ref="A6:B6"/>
    <mergeCell ref="A7:B7"/>
    <mergeCell ref="A8:B8"/>
    <mergeCell ref="A9:B9"/>
    <mergeCell ref="A10:B10"/>
    <mergeCell ref="A11:B11"/>
    <mergeCell ref="A16:B16"/>
    <mergeCell ref="A25:B25"/>
    <mergeCell ref="A26:B26"/>
    <mergeCell ref="A27:B27"/>
    <mergeCell ref="A18:B18"/>
    <mergeCell ref="A19:B19"/>
    <mergeCell ref="A21:B21"/>
    <mergeCell ref="A22:B22"/>
    <mergeCell ref="A23:B23"/>
    <mergeCell ref="A24:B24"/>
  </mergeCells>
  <pageMargins left="0.5" right="0.25" top="0.75" bottom="0" header="0.3" footer="0.3"/>
  <pageSetup scale="9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B304A49F37C34E8970C782B8E90B93" ma:contentTypeVersion="13" ma:contentTypeDescription="Create a new document." ma:contentTypeScope="" ma:versionID="200ab9647f8b237c9dd4563d3191b683">
  <xsd:schema xmlns:xsd="http://www.w3.org/2001/XMLSchema" xmlns:xs="http://www.w3.org/2001/XMLSchema" xmlns:p="http://schemas.microsoft.com/office/2006/metadata/properties" xmlns:ns3="9cd61762-eb31-4f97-960e-d93285c8fe32" xmlns:ns4="6af99b51-ced6-4e12-ba9b-a67e5b7e5cfb" targetNamespace="http://schemas.microsoft.com/office/2006/metadata/properties" ma:root="true" ma:fieldsID="9e3928720c965b360c91551d02270430" ns3:_="" ns4:_="">
    <xsd:import namespace="9cd61762-eb31-4f97-960e-d93285c8fe32"/>
    <xsd:import namespace="6af99b51-ced6-4e12-ba9b-a67e5b7e5cf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61762-eb31-4f97-960e-d93285c8fe3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f99b51-ced6-4e12-ba9b-a67e5b7e5cf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7E405B-B2CF-4FBE-A9B7-76EE7AAB34C8}">
  <ds:schemaRefs>
    <ds:schemaRef ds:uri="http://schemas.microsoft.com/office/2006/documentManagement/types"/>
    <ds:schemaRef ds:uri="http://schemas.microsoft.com/office/2006/metadata/properties"/>
    <ds:schemaRef ds:uri="http://www.w3.org/XML/1998/namespace"/>
    <ds:schemaRef ds:uri="http://purl.org/dc/terms/"/>
    <ds:schemaRef ds:uri="9cd61762-eb31-4f97-960e-d93285c8fe32"/>
    <ds:schemaRef ds:uri="http://schemas.microsoft.com/office/infopath/2007/PartnerControls"/>
    <ds:schemaRef ds:uri="http://purl.org/dc/dcmitype/"/>
    <ds:schemaRef ds:uri="http://schemas.openxmlformats.org/package/2006/metadata/core-properties"/>
    <ds:schemaRef ds:uri="6af99b51-ced6-4e12-ba9b-a67e5b7e5cfb"/>
    <ds:schemaRef ds:uri="http://purl.org/dc/elements/1.1/"/>
  </ds:schemaRefs>
</ds:datastoreItem>
</file>

<file path=customXml/itemProps2.xml><?xml version="1.0" encoding="utf-8"?>
<ds:datastoreItem xmlns:ds="http://schemas.openxmlformats.org/officeDocument/2006/customXml" ds:itemID="{96B6BBF2-3E24-4AC7-AAE2-B9AB6039F8E1}">
  <ds:schemaRefs>
    <ds:schemaRef ds:uri="http://schemas.microsoft.com/sharepoint/v3/contenttype/forms"/>
  </ds:schemaRefs>
</ds:datastoreItem>
</file>

<file path=customXml/itemProps3.xml><?xml version="1.0" encoding="utf-8"?>
<ds:datastoreItem xmlns:ds="http://schemas.openxmlformats.org/officeDocument/2006/customXml" ds:itemID="{B89DBAF9-FD01-4086-AACD-807AC2BD9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61762-eb31-4f97-960e-d93285c8fe32"/>
    <ds:schemaRef ds:uri="6af99b51-ced6-4e12-ba9b-a67e5b7e5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2b670f-6bee-4e6c-994d-cb4c4ab4436c}" enabled="1" method="Standard" siteId="{12709065-6e6c-41c9-9e4d-fb0a436969c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Input Data</vt:lpstr>
      <vt:lpstr>Coach</vt:lpstr>
      <vt:lpstr>Game Report</vt:lpstr>
      <vt:lpstr>FrontGameCard</vt:lpstr>
      <vt:lpstr>RefBack</vt:lpstr>
      <vt:lpstr>PA</vt:lpstr>
      <vt:lpstr>Clock Operator</vt:lpstr>
      <vt:lpstr>Coach!Print_Area</vt:lpstr>
      <vt:lpstr>FrontGameCard!Print_Area</vt:lpstr>
      <vt:lpstr>'Game Report'!Print_Area</vt:lpstr>
      <vt:lpstr>RefBack!Print_Area</vt:lpstr>
    </vt:vector>
  </TitlesOfParts>
  <Company>Agricultural &amp; Food Policy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bshields</dc:creator>
  <cp:lastModifiedBy>Brandon Shields</cp:lastModifiedBy>
  <cp:lastPrinted>2024-08-30T16:20:17Z</cp:lastPrinted>
  <dcterms:created xsi:type="dcterms:W3CDTF">2005-08-30T21:31:46Z</dcterms:created>
  <dcterms:modified xsi:type="dcterms:W3CDTF">2024-09-06T13:13:38Z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0x0101008FB304A49F37C34E8970C782B8E90B93</vt:lpwstr>
  </property>
</Properties>
</file>